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tart" sheetId="1" r:id="rId3"/>
    <sheet state="visible" name="One Color" sheetId="2" r:id="rId4"/>
    <sheet state="visible" name="Two Colors" sheetId="3" r:id="rId5"/>
    <sheet state="visible" name="Three Colors" sheetId="4" r:id="rId6"/>
  </sheets>
  <definedNames>
    <definedName name="Department">Start!$F$22</definedName>
    <definedName name="Tracer1">Start!$F$27</definedName>
    <definedName name="Company">Start!$F$15</definedName>
    <definedName name="Tracer2">Start!$G$27</definedName>
    <definedName name="Tracer3">Start!$H$27</definedName>
    <definedName name="Analyst">Start!$F$17</definedName>
  </definedNames>
  <calcPr/>
</workbook>
</file>

<file path=xl/sharedStrings.xml><?xml version="1.0" encoding="utf-8"?>
<sst xmlns="http://schemas.openxmlformats.org/spreadsheetml/2006/main" count="88" uniqueCount="38">
  <si>
    <t>Mixer Study Program</t>
  </si>
  <si>
    <t>Mixer Study Results</t>
  </si>
  <si>
    <t>Company:</t>
  </si>
  <si>
    <t>Micro-Tracers "Mixer Study Program" calculates tracer recovery, means, standard deviations, and chi-squares.  Adequacy of mixing is determined from the chi-square/poisson distribution for uniformity of particulates.  Results yielding a Chance Probability of uniformity of over 5% are accepted as evidencing a "Complete Mix".  Results yielding a Chance Probability of 1-5% are accepted as evidencing a "Marginal Mix".  Results yielding a Chance Probability of less than 1% are acceoted as evidencing an "Incomplete Mix".</t>
  </si>
  <si>
    <t>Representative:</t>
  </si>
  <si>
    <t>Please provide all the information requested in the boxes below, then click the applicable tab: "One Color", "Two Colors", or "Three Colors".</t>
  </si>
  <si>
    <t>Mixer Tested:</t>
  </si>
  <si>
    <t>Date Tested:</t>
  </si>
  <si>
    <t>CLIENT INFORMATION:</t>
  </si>
  <si>
    <t>Color of Tracer:</t>
  </si>
  <si>
    <t>Tracer Particles / mg:</t>
  </si>
  <si>
    <t>g of Tracer / Metric Ton:</t>
  </si>
  <si>
    <t>Sample Assayed (g):</t>
  </si>
  <si>
    <t>Tracer Recovery:</t>
  </si>
  <si>
    <t>ANALYSIS INFORMATION:</t>
  </si>
  <si>
    <t>Analyst:</t>
  </si>
  <si>
    <t>Number of Samples Analyzed:</t>
  </si>
  <si>
    <t>Date Analyzed:</t>
  </si>
  <si>
    <t>Degrees of Freedom:</t>
  </si>
  <si>
    <t>TRACER INFORMATION:</t>
  </si>
  <si>
    <t>Mean:</t>
  </si>
  <si>
    <t>1st Color</t>
  </si>
  <si>
    <t>2nd Color</t>
  </si>
  <si>
    <t>3rd Color</t>
  </si>
  <si>
    <t>Particles / mg:</t>
  </si>
  <si>
    <t>Tracer Particles per mg:</t>
  </si>
  <si>
    <t>Standard Deviation:</t>
  </si>
  <si>
    <t>g of Tracer per Metric Ton:</t>
  </si>
  <si>
    <t>Grams of Tracer / Metric Ton:</t>
  </si>
  <si>
    <t>Coefficient of Variation (%):</t>
  </si>
  <si>
    <t>Grams of Sample Analyzed:</t>
  </si>
  <si>
    <t>Coefficient of Variation - Poisson (%):</t>
  </si>
  <si>
    <t>Chi-Square:</t>
  </si>
  <si>
    <t xml:space="preserve"> </t>
  </si>
  <si>
    <t>COMMENTS:</t>
  </si>
  <si>
    <t>Probability (%):</t>
  </si>
  <si>
    <t>Conclusion:</t>
  </si>
  <si>
    <t>Conclusions: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</si>
</sst>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;\-0;"/>
  </numFmts>
  <fonts count="24">
    <font>
      <sz val="10.0"/>
      <color rgb="FF000000"/>
      <name val="Arial"/>
    </font>
    <font>
      <sz val="10.0"/>
      <name val="Arial"/>
    </font>
    <font>
      <sz val="10.0"/>
      <name val="PT Sans"/>
    </font>
    <font>
      <b/>
      <sz val="10.0"/>
      <name val="PT Sans"/>
    </font>
    <font>
      <sz val="12.0"/>
      <name val="Times New Roman"/>
    </font>
    <font>
      <b/>
      <sz val="18.0"/>
      <name val="Arial"/>
    </font>
    <font>
      <b/>
      <sz val="10.0"/>
      <name val="Arial"/>
    </font>
    <font>
      <b/>
      <sz val="15.0"/>
      <name val="Arial"/>
    </font>
    <font>
      <b/>
      <sz val="15.0"/>
      <name val="Times New Roman"/>
    </font>
    <font>
      <sz val="11.0"/>
      <name val="Times New Roman"/>
    </font>
    <font>
      <b/>
      <sz val="9.0"/>
      <name val="Arial"/>
    </font>
    <font>
      <b/>
      <sz val="12.0"/>
      <name val="Times New Roman"/>
    </font>
    <font>
      <b/>
      <sz val="11.0"/>
      <name val="Arial"/>
    </font>
    <font/>
    <font>
      <b/>
      <sz val="11.0"/>
      <color rgb="FF0000FF"/>
      <name val="PT Sans"/>
    </font>
    <font>
      <b/>
      <sz val="11.0"/>
      <name val="PT Sans"/>
    </font>
    <font>
      <b/>
      <sz val="14.0"/>
      <name val="Arial"/>
    </font>
    <font>
      <b/>
      <sz val="11.0"/>
      <color rgb="FF0000FF"/>
      <name val="Arial"/>
    </font>
    <font>
      <sz val="12.0"/>
      <name val="Arial"/>
    </font>
    <font>
      <sz val="11.0"/>
      <name val="Arial"/>
    </font>
    <font>
      <b/>
      <sz val="10.0"/>
      <color rgb="FF0000FF"/>
      <name val="Arial"/>
    </font>
    <font>
      <sz val="10.0"/>
      <color rgb="FF0000FF"/>
      <name val="Arial"/>
    </font>
    <font>
      <sz val="20.0"/>
      <color rgb="FF003366"/>
      <name val="Bickham script pro regular"/>
    </font>
    <font>
      <b/>
      <sz val="12.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5"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76">
    <xf borderId="0" fillId="0" fontId="0" numFmtId="0" xfId="0" applyAlignment="1" applyFont="1">
      <alignment/>
    </xf>
    <xf borderId="0" fillId="0" fontId="1" numFmtId="0" xfId="0" applyFont="1"/>
    <xf borderId="0" fillId="0" fontId="2" numFmtId="0" xfId="0" applyFont="1"/>
    <xf borderId="0" fillId="0" fontId="3" numFmtId="49" xfId="0" applyAlignment="1" applyFont="1" applyNumberFormat="1">
      <alignment horizontal="center"/>
    </xf>
    <xf borderId="0" fillId="0" fontId="4" numFmtId="0" xfId="0" applyFont="1"/>
    <xf borderId="0" fillId="0" fontId="5" numFmtId="0" xfId="0" applyAlignment="1" applyFont="1">
      <alignment horizontal="center"/>
    </xf>
    <xf borderId="0" fillId="0" fontId="6" numFmtId="49" xfId="0" applyAlignment="1" applyFont="1" applyNumberFormat="1">
      <alignment horizontal="center"/>
    </xf>
    <xf borderId="0" fillId="0" fontId="7" numFmtId="0" xfId="0" applyAlignment="1" applyFont="1">
      <alignment horizontal="center"/>
    </xf>
    <xf borderId="0" fillId="0" fontId="8" numFmtId="0" xfId="0" applyAlignment="1" applyFont="1">
      <alignment horizontal="center"/>
    </xf>
    <xf borderId="0" fillId="0" fontId="4" numFmtId="15" xfId="0" applyAlignment="1" applyFont="1" applyNumberFormat="1">
      <alignment horizontal="left"/>
    </xf>
    <xf borderId="0" fillId="0" fontId="4" numFmtId="0" xfId="0" applyAlignment="1" applyFont="1">
      <alignment vertical="top" wrapText="1"/>
    </xf>
    <xf borderId="0" fillId="0" fontId="9" numFmtId="0" xfId="0" applyAlignment="1" applyFont="1">
      <alignment wrapText="1"/>
    </xf>
    <xf borderId="0" fillId="0" fontId="4" numFmtId="164" xfId="0" applyAlignment="1" applyFont="1" applyNumberFormat="1">
      <alignment horizontal="left"/>
    </xf>
    <xf borderId="0" fillId="0" fontId="10" numFmtId="0" xfId="0" applyFont="1"/>
    <xf borderId="0" fillId="0" fontId="11" numFmtId="0" xfId="0" applyFont="1"/>
    <xf borderId="1" fillId="0" fontId="12" numFmtId="0" xfId="0" applyAlignment="1" applyBorder="1" applyFont="1">
      <alignment horizontal="center" wrapText="1"/>
    </xf>
    <xf borderId="2" fillId="0" fontId="13" numFmtId="0" xfId="0" applyBorder="1" applyFont="1"/>
    <xf borderId="3" fillId="0" fontId="13" numFmtId="0" xfId="0" applyBorder="1" applyFont="1"/>
    <xf borderId="0" fillId="0" fontId="4" numFmtId="14" xfId="0" applyAlignment="1" applyFont="1" applyNumberFormat="1">
      <alignment horizontal="left"/>
    </xf>
    <xf borderId="0" fillId="0" fontId="14" numFmtId="0" xfId="0" applyAlignment="1" applyFont="1">
      <alignment horizontal="left"/>
    </xf>
    <xf borderId="0" fillId="0" fontId="1" numFmtId="0" xfId="0" applyAlignment="1" applyFont="1">
      <alignment vertical="top" wrapText="1"/>
    </xf>
    <xf borderId="0" fillId="0" fontId="15" numFmtId="0" xfId="0" applyAlignment="1" applyFont="1">
      <alignment horizontal="left"/>
    </xf>
    <xf borderId="0" fillId="0" fontId="15" numFmtId="0" xfId="0" applyFont="1"/>
    <xf borderId="0" fillId="0" fontId="16" numFmtId="0" xfId="0" applyAlignment="1" applyFont="1">
      <alignment horizontal="center"/>
    </xf>
    <xf borderId="1" fillId="0" fontId="11" numFmtId="0" xfId="0" applyAlignment="1" applyBorder="1" applyFont="1">
      <alignment horizontal="center"/>
    </xf>
    <xf borderId="0" fillId="0" fontId="12" numFmtId="0" xfId="0" applyFont="1"/>
    <xf borderId="4" fillId="0" fontId="13" numFmtId="0" xfId="0" applyBorder="1" applyFont="1"/>
    <xf borderId="5" fillId="0" fontId="11" numFmtId="0" xfId="0" applyAlignment="1" applyBorder="1" applyFont="1">
      <alignment horizontal="center"/>
    </xf>
    <xf borderId="5" fillId="0" fontId="17" numFmtId="0" xfId="0" applyAlignment="1" applyBorder="1" applyFont="1">
      <alignment horizontal="left"/>
    </xf>
    <xf borderId="6" fillId="0" fontId="11" numFmtId="0" xfId="0" applyAlignment="1" applyBorder="1" applyFont="1">
      <alignment horizontal="center"/>
    </xf>
    <xf borderId="6" fillId="0" fontId="13" numFmtId="0" xfId="0" applyBorder="1" applyFont="1"/>
    <xf borderId="7" fillId="0" fontId="11" numFmtId="0" xfId="0" applyAlignment="1" applyBorder="1" applyFont="1">
      <alignment horizontal="center"/>
    </xf>
    <xf borderId="7" fillId="0" fontId="13" numFmtId="0" xfId="0" applyBorder="1" applyFont="1"/>
    <xf borderId="8" fillId="0" fontId="11" numFmtId="0" xfId="0" applyAlignment="1" applyBorder="1" applyFont="1">
      <alignment horizontal="center"/>
    </xf>
    <xf borderId="8" fillId="0" fontId="17" numFmtId="0" xfId="0" applyAlignment="1" applyBorder="1" applyFont="1">
      <alignment horizontal="left"/>
    </xf>
    <xf borderId="0" fillId="0" fontId="11" numFmtId="0" xfId="0" applyAlignment="1" applyFont="1">
      <alignment horizontal="center"/>
    </xf>
    <xf borderId="4" fillId="0" fontId="11" numFmtId="0" xfId="0" applyAlignment="1" applyBorder="1" applyFont="1">
      <alignment horizontal="center"/>
    </xf>
    <xf borderId="9" fillId="0" fontId="11" numFmtId="0" xfId="0" applyAlignment="1" applyBorder="1" applyFont="1">
      <alignment horizontal="center"/>
    </xf>
    <xf borderId="10" fillId="0" fontId="11" numFmtId="0" xfId="0" applyAlignment="1" applyBorder="1" applyFont="1">
      <alignment horizontal="center"/>
    </xf>
    <xf borderId="11" fillId="0" fontId="11" numFmtId="0" xfId="0" applyAlignment="1" applyBorder="1" applyFont="1">
      <alignment horizontal="center"/>
    </xf>
    <xf borderId="0" fillId="0" fontId="4" numFmtId="0" xfId="0" applyAlignment="1" applyFont="1">
      <alignment horizontal="center"/>
    </xf>
    <xf borderId="0" fillId="0" fontId="18" numFmtId="0" xfId="0" applyAlignment="1" applyFont="1">
      <alignment horizontal="center"/>
    </xf>
    <xf borderId="0" fillId="0" fontId="6" numFmtId="0" xfId="0" applyAlignment="1" applyFont="1">
      <alignment horizontal="center"/>
    </xf>
    <xf borderId="0" fillId="2" fontId="4" numFmtId="0" xfId="0" applyAlignment="1" applyBorder="1" applyFill="1" applyFont="1">
      <alignment horizontal="center"/>
    </xf>
    <xf borderId="8" fillId="0" fontId="17" numFmtId="14" xfId="0" applyAlignment="1" applyBorder="1" applyFont="1" applyNumberFormat="1">
      <alignment horizontal="left"/>
    </xf>
    <xf borderId="8" fillId="0" fontId="11" numFmtId="0" xfId="0" applyBorder="1" applyFont="1"/>
    <xf borderId="9" fillId="0" fontId="17" numFmtId="14" xfId="0" applyAlignment="1" applyBorder="1" applyFont="1" applyNumberFormat="1">
      <alignment horizontal="left"/>
    </xf>
    <xf borderId="4" fillId="0" fontId="6" numFmtId="0" xfId="0" applyBorder="1" applyFont="1"/>
    <xf borderId="10" fillId="0" fontId="13" numFmtId="0" xfId="0" applyBorder="1" applyFont="1"/>
    <xf borderId="9" fillId="0" fontId="11" numFmtId="0" xfId="0" applyBorder="1" applyFont="1"/>
    <xf borderId="10" fillId="0" fontId="11" numFmtId="0" xfId="0" applyBorder="1" applyFont="1"/>
    <xf borderId="11" fillId="0" fontId="13" numFmtId="0" xfId="0" applyBorder="1" applyFont="1"/>
    <xf borderId="11" fillId="0" fontId="6" numFmtId="0" xfId="0" applyBorder="1" applyFont="1"/>
    <xf borderId="0" fillId="0" fontId="16" numFmtId="0" xfId="0" applyFont="1"/>
    <xf borderId="0" fillId="0" fontId="19" numFmtId="0" xfId="0" applyFont="1"/>
    <xf borderId="0" fillId="0" fontId="11" numFmtId="2" xfId="0" applyAlignment="1" applyFont="1" applyNumberFormat="1">
      <alignment horizontal="center"/>
    </xf>
    <xf borderId="8" fillId="0" fontId="6" numFmtId="0" xfId="0" applyBorder="1" applyFont="1"/>
    <xf borderId="0" fillId="0" fontId="6" numFmtId="0" xfId="0" applyFont="1"/>
    <xf borderId="9" fillId="0" fontId="6" numFmtId="0" xfId="0" applyBorder="1" applyFont="1"/>
    <xf borderId="10" fillId="0" fontId="6" numFmtId="0" xfId="0" applyBorder="1" applyFont="1"/>
    <xf borderId="12" fillId="0" fontId="17" numFmtId="0" xfId="0" applyAlignment="1" applyBorder="1" applyFont="1">
      <alignment horizontal="center"/>
    </xf>
    <xf borderId="0" fillId="0" fontId="4" numFmtId="2" xfId="0" applyAlignment="1" applyFont="1" applyNumberFormat="1">
      <alignment horizontal="center"/>
    </xf>
    <xf borderId="4" fillId="0" fontId="17" numFmtId="0" xfId="0" applyAlignment="1" applyBorder="1" applyFont="1">
      <alignment horizontal="center"/>
    </xf>
    <xf borderId="13" fillId="0" fontId="17" numFmtId="0" xfId="0" applyAlignment="1" applyBorder="1" applyFont="1">
      <alignment horizontal="center"/>
    </xf>
    <xf borderId="11" fillId="0" fontId="17" numFmtId="0" xfId="0" applyAlignment="1" applyBorder="1" applyFont="1">
      <alignment horizontal="center"/>
    </xf>
    <xf borderId="14" fillId="0" fontId="17" numFmtId="0" xfId="0" applyAlignment="1" applyBorder="1" applyFont="1">
      <alignment horizontal="center"/>
    </xf>
    <xf borderId="0" fillId="0" fontId="20" numFmtId="0" xfId="0" applyFont="1"/>
    <xf borderId="0" fillId="0" fontId="21" numFmtId="0" xfId="0" applyFont="1"/>
    <xf borderId="5" fillId="0" fontId="17" numFmtId="0" xfId="0" applyAlignment="1" applyBorder="1" applyFont="1">
      <alignment vertical="top" wrapText="1"/>
    </xf>
    <xf borderId="8" fillId="0" fontId="13" numFmtId="0" xfId="0" applyBorder="1" applyFont="1"/>
    <xf borderId="9" fillId="0" fontId="13" numFmtId="0" xfId="0" applyBorder="1" applyFont="1"/>
    <xf borderId="0" fillId="0" fontId="1" numFmtId="0" xfId="0" applyAlignment="1" applyFont="1">
      <alignment horizontal="center"/>
    </xf>
    <xf borderId="0" fillId="0" fontId="4" numFmtId="0" xfId="0" applyAlignment="1" applyFont="1">
      <alignment horizontal="left"/>
    </xf>
    <xf borderId="0" fillId="0" fontId="22" numFmtId="164" xfId="0" applyAlignment="1" applyFont="1" applyNumberFormat="1">
      <alignment horizontal="left" vertical="top"/>
    </xf>
    <xf borderId="0" fillId="0" fontId="1" numFmtId="14" xfId="0" applyAlignment="1" applyFont="1" applyNumberFormat="1">
      <alignment horizontal="left"/>
    </xf>
    <xf borderId="4" fillId="0" fontId="23" numFmtId="0" xfId="0" applyAlignment="1" applyBorder="1" applyFont="1">
      <alignment horizontal="center"/>
    </xf>
  </cellXfs>
  <cellStyles count="1">
    <cellStyle xfId="0" name="Normal" builtinId="0"/>
  </cellStyles>
  <dxfs count="4">
    <dxf>
      <font/>
      <fill>
        <patternFill patternType="solid">
          <fgColor rgb="FFFF6600"/>
          <bgColor rgb="FFFF6600"/>
        </patternFill>
      </fill>
      <alignment/>
      <border>
        <left/>
        <right/>
        <top/>
        <bottom/>
      </border>
    </dxf>
    <dxf>
      <font>
        <color rgb="FFFF0000"/>
      </font>
      <fill>
        <patternFill patternType="none"/>
      </fill>
      <alignment/>
      <border>
        <left/>
        <right/>
        <top/>
        <bottom/>
      </border>
    </dxf>
    <dxf>
      <font>
        <color rgb="FF0000FF"/>
      </font>
      <fill>
        <patternFill patternType="none"/>
      </fill>
      <alignment/>
      <border>
        <left/>
        <right/>
        <top/>
        <bottom/>
      </border>
    </dxf>
    <dxf>
      <font>
        <color rgb="FFFF6600"/>
      </font>
      <fill>
        <patternFill patternType="none"/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2</xdr:col>
      <xdr:colOff>314325</xdr:colOff>
      <xdr:row>0</xdr:row>
      <xdr:rowOff>47625</xdr:rowOff>
    </xdr:from>
    <xdr:to>
      <xdr:col>7</xdr:col>
      <xdr:colOff>428625</xdr:colOff>
      <xdr:row>1</xdr:row>
      <xdr:rowOff>9525</xdr:rowOff>
    </xdr:to>
    <xdr:sp>
      <xdr:nvSpPr>
        <xdr:cNvPr id="3" name="Shape 3"/>
        <xdr:cNvSpPr/>
      </xdr:nvSpPr>
      <xdr:spPr>
        <a:xfrm>
          <a:off x="3502912" y="3479962"/>
          <a:ext cx="3686174" cy="6000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rIns="91425" tIns="91425">
          <a:noAutofit/>
        </a:bodyPr>
        <a:lstStyle/>
        <a:p>
          <a:pPr lvl="0">
            <a:spcBef>
              <a:spcPts val="0"/>
            </a:spcBef>
            <a:buNone/>
          </a:pPr>
          <a:r>
            <a:t/>
          </a:r>
          <a:endParaRPr sz="1400"/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2</xdr:col>
      <xdr:colOff>276225</xdr:colOff>
      <xdr:row>0</xdr:row>
      <xdr:rowOff>57150</xdr:rowOff>
    </xdr:from>
    <xdr:to>
      <xdr:col>7</xdr:col>
      <xdr:colOff>390525</xdr:colOff>
      <xdr:row>1</xdr:row>
      <xdr:rowOff>19050</xdr:rowOff>
    </xdr:to>
    <xdr:sp>
      <xdr:nvSpPr>
        <xdr:cNvPr id="4" name="Shape 4"/>
        <xdr:cNvSpPr/>
      </xdr:nvSpPr>
      <xdr:spPr>
        <a:xfrm>
          <a:off x="3560062" y="3479962"/>
          <a:ext cx="3571874" cy="6000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rIns="91425" tIns="91425">
          <a:noAutofit/>
        </a:bodyPr>
        <a:lstStyle/>
        <a:p>
          <a:pPr lvl="0">
            <a:spcBef>
              <a:spcPts val="0"/>
            </a:spcBef>
            <a:buNone/>
          </a:pPr>
          <a:r>
            <a:t/>
          </a:r>
          <a:endParaRPr sz="1400"/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2</xdr:col>
      <xdr:colOff>285750</xdr:colOff>
      <xdr:row>0</xdr:row>
      <xdr:rowOff>57150</xdr:rowOff>
    </xdr:from>
    <xdr:to>
      <xdr:col>7</xdr:col>
      <xdr:colOff>400050</xdr:colOff>
      <xdr:row>1</xdr:row>
      <xdr:rowOff>19050</xdr:rowOff>
    </xdr:to>
    <xdr:sp>
      <xdr:nvSpPr>
        <xdr:cNvPr id="5" name="Shape 5"/>
        <xdr:cNvSpPr/>
      </xdr:nvSpPr>
      <xdr:spPr>
        <a:xfrm>
          <a:off x="3479100" y="3479962"/>
          <a:ext cx="3733800" cy="6000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rIns="91425" tIns="91425">
          <a:noAutofit/>
        </a:bodyPr>
        <a:lstStyle/>
        <a:p>
          <a:pPr lvl="0">
            <a:spcBef>
              <a:spcPts val="0"/>
            </a:spcBef>
            <a:buNone/>
          </a:pPr>
          <a:r>
            <a:t/>
          </a:r>
          <a:endParaRPr sz="1400"/>
        </a:p>
      </xdr:txBody>
    </xdr:sp>
    <xdr:clientData fLocksWithSheet="0"/>
  </xdr:twoCellAnchor>
  <xdr:twoCellAnchor>
    <xdr:from>
      <xdr:col>2</xdr:col>
      <xdr:colOff>276225</xdr:colOff>
      <xdr:row>0</xdr:row>
      <xdr:rowOff>57150</xdr:rowOff>
    </xdr:from>
    <xdr:to>
      <xdr:col>7</xdr:col>
      <xdr:colOff>390525</xdr:colOff>
      <xdr:row>1</xdr:row>
      <xdr:rowOff>19050</xdr:rowOff>
    </xdr:to>
    <xdr:sp>
      <xdr:nvSpPr>
        <xdr:cNvPr id="5" name="Shape 5"/>
        <xdr:cNvSpPr/>
      </xdr:nvSpPr>
      <xdr:spPr>
        <a:xfrm>
          <a:off x="3479100" y="3479962"/>
          <a:ext cx="3733800" cy="6000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rIns="91425" tIns="91425">
          <a:noAutofit/>
        </a:bodyPr>
        <a:lstStyle/>
        <a:p>
          <a:pPr lvl="0">
            <a:spcBef>
              <a:spcPts val="0"/>
            </a:spcBef>
            <a:buNone/>
          </a:pPr>
          <a:r>
            <a:t/>
          </a:r>
          <a:endParaRPr sz="1400"/>
        </a:p>
      </xdr:txBody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2</xdr:col>
      <xdr:colOff>200025</xdr:colOff>
      <xdr:row>0</xdr:row>
      <xdr:rowOff>57150</xdr:rowOff>
    </xdr:from>
    <xdr:to>
      <xdr:col>7</xdr:col>
      <xdr:colOff>314325</xdr:colOff>
      <xdr:row>1</xdr:row>
      <xdr:rowOff>19050</xdr:rowOff>
    </xdr:to>
    <xdr:sp>
      <xdr:nvSpPr>
        <xdr:cNvPr id="5" name="Shape 5"/>
        <xdr:cNvSpPr/>
      </xdr:nvSpPr>
      <xdr:spPr>
        <a:xfrm>
          <a:off x="3479100" y="3479962"/>
          <a:ext cx="3733800" cy="6000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rIns="91425" tIns="91425">
          <a:noAutofit/>
        </a:bodyPr>
        <a:lstStyle/>
        <a:p>
          <a:pPr lvl="0">
            <a:spcBef>
              <a:spcPts val="0"/>
            </a:spcBef>
            <a:buNone/>
          </a:pPr>
          <a:r>
            <a:t/>
          </a:r>
          <a:endParaRPr sz="1400"/>
        </a:p>
      </xdr:txBody>
    </xdr:sp>
    <xdr:clientData fLocksWithSheet="0"/>
  </xdr:twoCellAnchor>
  <xdr:twoCellAnchor>
    <xdr:from>
      <xdr:col>2</xdr:col>
      <xdr:colOff>285750</xdr:colOff>
      <xdr:row>0</xdr:row>
      <xdr:rowOff>57150</xdr:rowOff>
    </xdr:from>
    <xdr:to>
      <xdr:col>7</xdr:col>
      <xdr:colOff>400050</xdr:colOff>
      <xdr:row>1</xdr:row>
      <xdr:rowOff>19050</xdr:rowOff>
    </xdr:to>
    <xdr:sp>
      <xdr:nvSpPr>
        <xdr:cNvPr id="5" name="Shape 5"/>
        <xdr:cNvSpPr/>
      </xdr:nvSpPr>
      <xdr:spPr>
        <a:xfrm>
          <a:off x="3479100" y="3479962"/>
          <a:ext cx="3733800" cy="6000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rIns="91425" tIns="91425">
          <a:noAutofit/>
        </a:bodyPr>
        <a:lstStyle/>
        <a:p>
          <a:pPr lvl="0">
            <a:spcBef>
              <a:spcPts val="0"/>
            </a:spcBef>
            <a:buNone/>
          </a:pPr>
          <a:r>
            <a:t/>
          </a:r>
          <a:endParaRPr sz="1400"/>
        </a:p>
      </xdr:txBody>
    </xdr:sp>
    <xdr:clientData fLocksWithSheet="0"/>
  </xdr:twoCellAnchor>
  <xdr:twoCellAnchor>
    <xdr:from>
      <xdr:col>2</xdr:col>
      <xdr:colOff>276225</xdr:colOff>
      <xdr:row>0</xdr:row>
      <xdr:rowOff>57150</xdr:rowOff>
    </xdr:from>
    <xdr:to>
      <xdr:col>7</xdr:col>
      <xdr:colOff>390525</xdr:colOff>
      <xdr:row>1</xdr:row>
      <xdr:rowOff>19050</xdr:rowOff>
    </xdr:to>
    <xdr:sp>
      <xdr:nvSpPr>
        <xdr:cNvPr id="5" name="Shape 5"/>
        <xdr:cNvSpPr/>
      </xdr:nvSpPr>
      <xdr:spPr>
        <a:xfrm>
          <a:off x="3479100" y="3479962"/>
          <a:ext cx="3733800" cy="6000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rIns="91425" tIns="91425">
          <a:noAutofit/>
        </a:bodyPr>
        <a:lstStyle/>
        <a:p>
          <a:pPr lvl="0">
            <a:spcBef>
              <a:spcPts val="0"/>
            </a:spcBef>
            <a:buNone/>
          </a:pPr>
          <a:r>
            <a:t/>
          </a:r>
          <a:endParaRPr sz="1400"/>
        </a:p>
      </xdr:txBody>
    </xdr:sp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</sheetPr>
  <sheetViews>
    <sheetView workbookViewId="0"/>
  </sheetViews>
  <sheetFormatPr customHeight="1" defaultColWidth="17.29" defaultRowHeight="15.0"/>
  <cols>
    <col customWidth="1" min="1" max="1" width="10.71"/>
    <col customWidth="1" min="2" max="2" width="15.0"/>
    <col customWidth="1" min="3" max="8" width="10.71"/>
    <col customWidth="1" min="9" max="9" width="5.0"/>
    <col customWidth="1" min="10" max="11" width="10.71"/>
    <col customWidth="1" min="12" max="18" width="9.14"/>
    <col customWidth="1" min="19" max="26" width="8.0"/>
  </cols>
  <sheetData>
    <row r="1" ht="50.25" customHeight="1">
      <c r="A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3.25" customHeight="1">
      <c r="A3" s="5" t="s">
        <v>0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6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86.25" customHeight="1">
      <c r="A5" s="10" t="s">
        <v>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29.25" customHeight="1">
      <c r="A6" s="1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6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6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30.0" customHeight="1">
      <c r="A9" s="15" t="s">
        <v>5</v>
      </c>
      <c r="B9" s="16"/>
      <c r="C9" s="16"/>
      <c r="D9" s="16"/>
      <c r="E9" s="16"/>
      <c r="F9" s="16"/>
      <c r="G9" s="16"/>
      <c r="H9" s="16"/>
      <c r="I9" s="16"/>
      <c r="J9" s="16"/>
      <c r="K9" s="1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5.0" customHeight="1">
      <c r="A10" s="19"/>
      <c r="B10" s="21"/>
      <c r="C10" s="21"/>
      <c r="D10" s="21"/>
      <c r="E10" s="21"/>
      <c r="F10" s="21"/>
      <c r="G10" s="21"/>
      <c r="H10" s="21"/>
      <c r="I10" s="21"/>
      <c r="J10" s="22"/>
      <c r="K10" s="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8.0" customHeight="1">
      <c r="A11" s="1"/>
      <c r="B11" s="1"/>
      <c r="C11" s="23" t="s">
        <v>8</v>
      </c>
      <c r="I11" s="1"/>
      <c r="J11" s="1"/>
      <c r="K11" s="6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6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5.0" customHeight="1">
      <c r="A13" s="1"/>
      <c r="B13" s="1"/>
      <c r="C13" s="25" t="s">
        <v>2</v>
      </c>
      <c r="E13" s="26"/>
      <c r="F13" s="28"/>
      <c r="G13" s="30"/>
      <c r="H13" s="32"/>
      <c r="I13" s="1"/>
      <c r="J13" s="1"/>
      <c r="K13" s="6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5.0" customHeight="1">
      <c r="A14" s="1"/>
      <c r="B14" s="1"/>
      <c r="C14" s="25" t="s">
        <v>4</v>
      </c>
      <c r="E14" s="26"/>
      <c r="F14" s="34"/>
      <c r="H14" s="26"/>
      <c r="I14" s="1"/>
      <c r="J14" s="1"/>
      <c r="K14" s="6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5.0" customHeight="1">
      <c r="A15" s="1"/>
      <c r="B15" s="1"/>
      <c r="C15" s="25" t="s">
        <v>6</v>
      </c>
      <c r="E15" s="26"/>
      <c r="F15" s="44"/>
      <c r="H15" s="26"/>
      <c r="I15" s="1"/>
      <c r="J15" s="1"/>
      <c r="K15" s="6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5.0" customHeight="1">
      <c r="A16" s="1"/>
      <c r="B16" s="1"/>
      <c r="C16" s="25" t="s">
        <v>7</v>
      </c>
      <c r="E16" s="26"/>
      <c r="F16" s="46"/>
      <c r="G16" s="48"/>
      <c r="H16" s="51"/>
      <c r="I16" s="1"/>
      <c r="J16" s="1"/>
      <c r="K16" s="6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8.0" customHeight="1">
      <c r="A17" s="1"/>
      <c r="B17" s="53"/>
      <c r="C17" s="53"/>
      <c r="D17" s="53"/>
      <c r="E17" s="53"/>
      <c r="F17" s="54"/>
      <c r="G17" s="1"/>
      <c r="H17" s="1"/>
      <c r="I17" s="1"/>
      <c r="J17" s="1"/>
      <c r="K17" s="6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8.0" customHeight="1">
      <c r="A18" s="1"/>
      <c r="B18" s="1"/>
      <c r="C18" s="23" t="s">
        <v>14</v>
      </c>
      <c r="I18" s="1"/>
      <c r="J18" s="1"/>
      <c r="K18" s="6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5.0" customHeight="1">
      <c r="A19" s="1"/>
      <c r="B19" s="53"/>
      <c r="C19" s="53"/>
      <c r="D19" s="53"/>
      <c r="E19" s="53"/>
      <c r="F19" s="54"/>
      <c r="G19" s="1"/>
      <c r="H19" s="1"/>
      <c r="I19" s="1"/>
      <c r="J19" s="1"/>
      <c r="K19" s="6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5.0" customHeight="1">
      <c r="A20" s="1"/>
      <c r="B20" s="1"/>
      <c r="C20" s="25" t="s">
        <v>15</v>
      </c>
      <c r="E20" s="26"/>
      <c r="F20" s="28"/>
      <c r="G20" s="30"/>
      <c r="H20" s="32"/>
      <c r="I20" s="1"/>
      <c r="J20" s="1"/>
      <c r="K20" s="6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0" customHeight="1">
      <c r="A21" s="1"/>
      <c r="B21" s="1"/>
      <c r="C21" s="25" t="s">
        <v>2</v>
      </c>
      <c r="E21" s="26"/>
      <c r="F21" s="34"/>
      <c r="H21" s="26"/>
      <c r="I21" s="1"/>
      <c r="J21" s="1"/>
      <c r="K21" s="6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0" customHeight="1">
      <c r="A22" s="1"/>
      <c r="B22" s="1"/>
      <c r="C22" s="25" t="s">
        <v>17</v>
      </c>
      <c r="E22" s="26"/>
      <c r="F22" s="46"/>
      <c r="G22" s="48"/>
      <c r="H22" s="51"/>
      <c r="I22" s="1"/>
      <c r="J22" s="1"/>
      <c r="K22" s="6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0" customHeight="1">
      <c r="A23" s="1"/>
      <c r="B23" s="53"/>
      <c r="C23" s="53"/>
      <c r="D23" s="53"/>
      <c r="E23" s="53"/>
      <c r="F23" s="54"/>
      <c r="G23" s="1"/>
      <c r="H23" s="1"/>
      <c r="I23" s="1"/>
      <c r="J23" s="1"/>
      <c r="K23" s="6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8.0" customHeight="1">
      <c r="A24" s="1"/>
      <c r="B24" s="1"/>
      <c r="C24" s="23" t="s">
        <v>19</v>
      </c>
      <c r="I24" s="1"/>
      <c r="J24" s="1"/>
      <c r="K24" s="6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6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42" t="s">
        <v>21</v>
      </c>
      <c r="G26" s="42" t="s">
        <v>22</v>
      </c>
      <c r="H26" s="42" t="s">
        <v>23</v>
      </c>
      <c r="I26" s="1"/>
      <c r="J26" s="1"/>
      <c r="K26" s="6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0" customHeight="1">
      <c r="A27" s="1"/>
      <c r="B27" s="1"/>
      <c r="C27" s="25" t="s">
        <v>9</v>
      </c>
      <c r="E27" s="26"/>
      <c r="F27" s="60"/>
      <c r="G27" s="60"/>
      <c r="H27" s="60"/>
      <c r="I27" s="1"/>
      <c r="J27" s="1"/>
      <c r="K27" s="6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0" customHeight="1">
      <c r="A28" s="1"/>
      <c r="B28" s="1"/>
      <c r="C28" s="25" t="s">
        <v>24</v>
      </c>
      <c r="E28" s="26"/>
      <c r="F28" s="62"/>
      <c r="G28" s="63"/>
      <c r="H28" s="63"/>
      <c r="I28" s="1"/>
      <c r="J28" s="1"/>
      <c r="K28" s="6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0" customHeight="1">
      <c r="A29" s="1"/>
      <c r="B29" s="1"/>
      <c r="C29" s="25" t="s">
        <v>28</v>
      </c>
      <c r="E29" s="26"/>
      <c r="F29" s="62"/>
      <c r="G29" s="63"/>
      <c r="H29" s="63"/>
      <c r="I29" s="1"/>
      <c r="J29" s="1"/>
      <c r="K29" s="6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0" customHeight="1">
      <c r="A30" s="1"/>
      <c r="B30" s="1"/>
      <c r="C30" s="25" t="s">
        <v>30</v>
      </c>
      <c r="E30" s="26"/>
      <c r="F30" s="64"/>
      <c r="G30" s="65"/>
      <c r="H30" s="65"/>
      <c r="I30" s="1"/>
      <c r="J30" s="1"/>
      <c r="K30" s="6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57"/>
      <c r="B31" s="1"/>
      <c r="C31" s="1"/>
      <c r="D31" s="66"/>
      <c r="E31" s="66"/>
      <c r="F31" s="67"/>
      <c r="G31" s="67"/>
      <c r="H31" s="1"/>
      <c r="I31" s="1"/>
      <c r="J31" s="1"/>
      <c r="K31" s="6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8.0" customHeight="1">
      <c r="A32" s="57"/>
      <c r="B32" s="1" t="s">
        <v>33</v>
      </c>
      <c r="C32" s="23" t="s">
        <v>34</v>
      </c>
      <c r="I32" s="1"/>
      <c r="J32" s="1"/>
      <c r="K32" s="6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0" customHeight="1">
      <c r="A33" s="1"/>
      <c r="B33" s="1"/>
      <c r="C33" s="25"/>
      <c r="D33" s="1"/>
      <c r="E33" s="1"/>
      <c r="F33" s="1"/>
      <c r="G33" s="1"/>
      <c r="H33" s="6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57"/>
      <c r="B34" s="1"/>
      <c r="C34" s="68"/>
      <c r="D34" s="30"/>
      <c r="E34" s="30"/>
      <c r="F34" s="30"/>
      <c r="G34" s="30"/>
      <c r="H34" s="3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69"/>
      <c r="H35" s="2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69"/>
      <c r="H36" s="2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69"/>
      <c r="H37" s="2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70"/>
      <c r="D38" s="48"/>
      <c r="E38" s="48"/>
      <c r="F38" s="48"/>
      <c r="G38" s="48"/>
      <c r="H38" s="5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6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6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6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6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6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6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6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6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6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6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6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6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6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6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6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6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6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6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6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6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6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6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6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6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6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6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6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6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6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6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6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6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6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6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6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6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6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6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6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6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6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6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6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6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6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6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6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6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6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6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6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6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6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6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6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6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6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6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6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6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6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6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6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6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6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6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6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6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6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6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6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6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6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6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6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6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6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6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6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6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6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6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6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6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6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6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6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6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6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6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6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6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6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6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6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6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6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6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6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6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6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6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6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6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6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6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6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6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6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6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6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6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6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6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6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6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6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6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6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6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6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6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6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6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6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6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6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6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6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6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6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6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6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6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6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6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6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6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6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6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6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6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6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6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6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6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6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6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6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6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6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6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6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6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6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6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6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6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6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6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6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6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6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6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6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6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6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6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6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6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6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6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6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6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6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6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6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6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6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6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6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6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6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6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6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6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6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6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6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6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6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6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6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6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6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6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6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6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6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6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6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6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6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6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6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6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6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6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6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6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6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6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6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6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6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6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6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6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6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6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6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6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6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6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6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6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6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6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6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6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6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6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6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6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6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6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6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6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6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6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6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6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6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6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6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6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6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6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6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6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6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6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6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6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6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6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6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6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6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6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6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6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6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6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6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6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6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6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6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6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6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6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6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6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6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6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6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6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6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6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6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6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6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6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6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6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6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6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6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6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6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6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6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6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6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6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6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6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6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6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6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6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6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6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6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6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6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6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6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6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6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6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6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6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6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6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6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6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6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6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6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6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6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6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6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6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6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6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6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6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6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6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6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6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6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6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6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6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6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6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6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6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6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6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6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6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6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6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6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6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6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6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6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6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6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6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6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6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6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6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6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6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6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6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6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6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6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6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6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6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6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6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6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6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6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6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6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6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6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6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6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6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6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6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6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6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6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6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6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6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6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6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6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6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6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6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6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6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6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6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6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6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6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6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6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6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6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6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6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6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6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6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6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6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6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6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6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6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6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6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6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6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6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6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6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6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6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6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6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6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6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6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6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6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6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6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6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6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6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6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6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6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6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6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6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6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6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6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6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6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6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6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6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6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6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6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6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6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6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6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6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6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6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6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6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6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6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6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6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6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6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6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6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6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6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6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6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6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6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6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6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6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6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6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6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6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6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6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6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6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6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6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6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6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6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6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6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6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6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6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6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6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6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6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6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6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6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6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6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6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6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6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6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6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6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6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6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6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6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6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6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6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6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6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6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6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6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6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6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6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6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6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6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6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6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6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6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6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6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6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6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6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6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6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6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6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6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6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6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6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6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6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6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6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6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6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6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6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6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6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6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6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6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6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6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6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6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6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6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6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6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6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6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6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6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6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6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6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6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6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6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6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6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6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6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6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6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6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6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6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6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6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6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6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6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6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6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6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6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6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6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6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6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6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6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6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6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6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6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6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6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6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6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6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6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6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6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6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6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6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6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6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6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6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6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6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6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6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6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6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6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6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6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6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6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6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6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6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6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6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6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6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6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6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6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6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6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6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6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6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6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6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6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6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6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6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6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6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6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6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6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6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6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6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6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6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6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6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6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6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6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6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6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6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6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6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6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6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6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6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6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6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6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6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6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6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6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6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6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6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6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6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6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6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6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6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6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6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6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6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6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6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6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6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6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6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6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6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6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6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6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6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6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6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6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6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6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6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6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6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6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6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6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6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6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6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6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6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6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6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6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6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6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6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6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6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6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6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6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6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6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6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6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6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6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6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6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6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6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6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6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6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6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6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6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6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6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6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6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6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6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6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6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6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6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6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6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6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6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6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6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6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6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6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6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6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6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6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6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6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6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6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6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6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6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6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6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6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6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6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6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6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6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6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6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6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6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6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6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6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6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6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6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6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6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6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6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6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6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6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6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6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6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6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6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6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6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6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6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6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6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6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6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6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6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6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6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6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6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6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6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6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6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6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6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6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6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6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6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6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6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6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6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6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6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6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6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6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6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6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6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6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6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6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6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6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6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6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6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6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6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6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6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6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6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6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6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6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6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6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6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6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6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6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6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6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6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6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6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6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6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6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6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6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6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6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6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6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6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6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6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6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6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6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6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6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6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6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6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6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6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6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6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6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6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6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6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6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6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6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6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6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6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6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6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6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6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6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6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6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6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6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6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6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6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6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6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6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6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6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6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6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6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6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6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6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6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6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6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6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6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6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6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6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6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6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6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6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6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6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6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6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6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6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6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6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6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6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6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6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6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6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8">
    <mergeCell ref="C30:E30"/>
    <mergeCell ref="C32:H32"/>
    <mergeCell ref="C34:H38"/>
    <mergeCell ref="C27:E27"/>
    <mergeCell ref="F20:H20"/>
    <mergeCell ref="C24:H24"/>
    <mergeCell ref="C20:E20"/>
    <mergeCell ref="F21:H21"/>
    <mergeCell ref="F22:H22"/>
    <mergeCell ref="C21:E21"/>
    <mergeCell ref="C22:E22"/>
    <mergeCell ref="C14:E14"/>
    <mergeCell ref="F14:H14"/>
    <mergeCell ref="C11:H11"/>
    <mergeCell ref="C13:E13"/>
    <mergeCell ref="F13:H13"/>
    <mergeCell ref="C15:E15"/>
    <mergeCell ref="C16:E16"/>
    <mergeCell ref="F15:H15"/>
    <mergeCell ref="F16:H16"/>
    <mergeCell ref="A1:K1"/>
    <mergeCell ref="A3:K3"/>
    <mergeCell ref="A9:K9"/>
    <mergeCell ref="A6:K6"/>
    <mergeCell ref="A5:K5"/>
    <mergeCell ref="C28:E28"/>
    <mergeCell ref="C29:E29"/>
    <mergeCell ref="C18:H18"/>
  </mergeCells>
  <conditionalFormatting sqref="L15">
    <cfRule type="cellIs" dxfId="0" priority="1" operator="equal">
      <formula>"orange"</formula>
    </cfRule>
  </conditionalFormatting>
  <dataValidations>
    <dataValidation type="list" allowBlank="1" showDropDown="1" showInputMessage="1" showErrorMessage="1" prompt=" - " sqref="J27">
      <formula1>#REF!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FF00"/>
  </sheetPr>
  <sheetViews>
    <sheetView workbookViewId="0"/>
  </sheetViews>
  <sheetFormatPr customHeight="1" defaultColWidth="17.29" defaultRowHeight="15.0"/>
  <cols>
    <col customWidth="1" min="1" max="10" width="10.43"/>
    <col customWidth="1" min="11" max="17" width="9.14"/>
    <col customWidth="1" min="18" max="26" width="8.0"/>
  </cols>
  <sheetData>
    <row r="1" ht="50.25" customHeight="1">
      <c r="A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7.5" customHeight="1">
      <c r="A2" s="4"/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2.5" customHeight="1">
      <c r="A3" s="7" t="s">
        <v>1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0" customHeight="1">
      <c r="A4" s="9"/>
      <c r="B4" s="4"/>
      <c r="C4" s="4"/>
      <c r="D4" s="4"/>
      <c r="E4" s="4"/>
      <c r="F4" s="4"/>
      <c r="G4" s="4"/>
      <c r="H4" s="4"/>
      <c r="I4" s="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0" customHeight="1">
      <c r="A5" s="4"/>
      <c r="B5" s="4"/>
      <c r="C5" s="4" t="s">
        <v>2</v>
      </c>
      <c r="D5" s="4"/>
      <c r="E5" s="4"/>
      <c r="F5" s="12" t="str">
        <f>Start!F13</f>
        <v/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5.0" customHeight="1">
      <c r="A6" s="14"/>
      <c r="B6" s="4"/>
      <c r="C6" s="4" t="s">
        <v>4</v>
      </c>
      <c r="F6" s="12" t="str">
        <f>Start!F14</f>
        <v/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5.0" customHeight="1">
      <c r="A7" s="4"/>
      <c r="B7" s="4"/>
      <c r="C7" s="4" t="s">
        <v>6</v>
      </c>
      <c r="D7" s="4"/>
      <c r="E7" s="4"/>
      <c r="F7" s="12" t="str">
        <f>Start!F15</f>
        <v/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5.0" customHeight="1">
      <c r="A8" s="4"/>
      <c r="B8" s="4"/>
      <c r="C8" s="4" t="s">
        <v>7</v>
      </c>
      <c r="D8" s="4"/>
      <c r="E8" s="4"/>
      <c r="F8" s="18" t="str">
        <f>Start!F16</f>
        <v/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5.0" customHeight="1">
      <c r="A9" s="1"/>
      <c r="B9" s="20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5.0" customHeight="1">
      <c r="A10" s="24" t="str">
        <f>Tracer1&amp;" Tracer Count Sequentially From Left to Right"</f>
        <v> Tracer Count Sequentially From Left to Right</v>
      </c>
      <c r="B10" s="16"/>
      <c r="C10" s="16"/>
      <c r="D10" s="16"/>
      <c r="E10" s="16"/>
      <c r="F10" s="16"/>
      <c r="G10" s="16"/>
      <c r="H10" s="16"/>
      <c r="I10" s="16"/>
      <c r="J10" s="1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5.0" customHeight="1">
      <c r="A11" s="27">
        <v>100.0</v>
      </c>
      <c r="B11" s="29"/>
      <c r="C11" s="29"/>
      <c r="D11" s="29"/>
      <c r="E11" s="29"/>
      <c r="F11" s="29"/>
      <c r="G11" s="29"/>
      <c r="H11" s="29"/>
      <c r="I11" s="29"/>
      <c r="J11" s="3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5.0" customHeight="1">
      <c r="A12" s="33"/>
      <c r="B12" s="35"/>
      <c r="C12" s="35"/>
      <c r="D12" s="35"/>
      <c r="E12" s="35"/>
      <c r="F12" s="35"/>
      <c r="G12" s="35"/>
      <c r="H12" s="35"/>
      <c r="I12" s="35"/>
      <c r="J12" s="36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5.0" customHeight="1">
      <c r="A13" s="33"/>
      <c r="B13" s="35"/>
      <c r="C13" s="35"/>
      <c r="D13" s="35"/>
      <c r="E13" s="35"/>
      <c r="F13" s="35"/>
      <c r="G13" s="35"/>
      <c r="H13" s="35"/>
      <c r="I13" s="35"/>
      <c r="J13" s="3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5.0" customHeight="1">
      <c r="A14" s="33"/>
      <c r="B14" s="35"/>
      <c r="C14" s="35"/>
      <c r="D14" s="35"/>
      <c r="E14" s="35"/>
      <c r="F14" s="35"/>
      <c r="G14" s="35"/>
      <c r="H14" s="35"/>
      <c r="I14" s="35"/>
      <c r="J14" s="3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5.0" customHeight="1">
      <c r="A15" s="37"/>
      <c r="B15" s="38"/>
      <c r="C15" s="38"/>
      <c r="D15" s="38"/>
      <c r="E15" s="38"/>
      <c r="F15" s="38"/>
      <c r="G15" s="38"/>
      <c r="H15" s="38"/>
      <c r="I15" s="38"/>
      <c r="J15" s="39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5.0" customHeight="1">
      <c r="A16" s="40"/>
      <c r="B16" s="40"/>
      <c r="C16" s="40"/>
      <c r="D16" s="40"/>
      <c r="E16" s="40"/>
      <c r="F16" s="40"/>
      <c r="G16" s="40"/>
      <c r="H16" s="40"/>
      <c r="I16" s="40"/>
      <c r="J16" s="4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5.0" customHeight="1">
      <c r="A17" s="4"/>
      <c r="B17" s="4"/>
      <c r="C17" s="4" t="s">
        <v>9</v>
      </c>
      <c r="G17" s="42" t="str">
        <f>Tracer1</f>
        <v/>
      </c>
      <c r="H17" s="40"/>
      <c r="I17" s="4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5.0" customHeight="1">
      <c r="A18" s="4"/>
      <c r="B18" s="4"/>
      <c r="C18" s="4" t="s">
        <v>10</v>
      </c>
      <c r="G18" s="43" t="str">
        <f>Start!#REF!</f>
        <v>#ERROR!</v>
      </c>
      <c r="H18" s="40"/>
      <c r="I18" s="4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5.0" customHeight="1">
      <c r="A19" s="4"/>
      <c r="B19" s="4"/>
      <c r="C19" s="4" t="s">
        <v>11</v>
      </c>
      <c r="G19" s="43" t="str">
        <f>Start!#REF!</f>
        <v>#ERROR!</v>
      </c>
      <c r="H19" s="40"/>
      <c r="I19" s="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5.0" customHeight="1">
      <c r="A20" s="4"/>
      <c r="B20" s="4"/>
      <c r="C20" s="4" t="s">
        <v>12</v>
      </c>
      <c r="G20" s="43" t="str">
        <f>Start!#REF!</f>
        <v>#ERROR!</v>
      </c>
      <c r="H20" s="40"/>
      <c r="I20" s="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0" customHeight="1">
      <c r="A21" s="4"/>
      <c r="B21" s="4"/>
      <c r="C21" s="4" t="s">
        <v>13</v>
      </c>
      <c r="G21" s="55" t="str">
        <f>G25/(G20*G19*G18)*100000</f>
        <v>#ERROR!</v>
      </c>
      <c r="H21" s="40"/>
      <c r="I21" s="4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0" customHeight="1">
      <c r="A22" s="4"/>
      <c r="B22" s="4"/>
      <c r="C22" s="4"/>
      <c r="D22" s="4"/>
      <c r="E22" s="4"/>
      <c r="F22" s="4"/>
      <c r="G22" s="42"/>
      <c r="H22" s="40"/>
      <c r="I22" s="4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0" customHeight="1">
      <c r="A23" s="4"/>
      <c r="B23" s="4"/>
      <c r="C23" s="4" t="s">
        <v>16</v>
      </c>
      <c r="G23" s="40">
        <f>COUNT(A11:J15)</f>
        <v>1</v>
      </c>
      <c r="H23" s="40"/>
      <c r="I23" s="4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0" customHeight="1">
      <c r="A24" s="4"/>
      <c r="B24" s="4"/>
      <c r="C24" s="4" t="s">
        <v>18</v>
      </c>
      <c r="G24" s="40">
        <f>G23-2</f>
        <v>-1</v>
      </c>
      <c r="H24" s="40"/>
      <c r="I24" s="4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0" customHeight="1">
      <c r="A25" s="4"/>
      <c r="B25" s="4"/>
      <c r="C25" s="4" t="s">
        <v>20</v>
      </c>
      <c r="G25" s="61">
        <f>AVERAGE(A11:J15)</f>
        <v>100</v>
      </c>
      <c r="H25" s="61"/>
      <c r="I25" s="4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0" customHeight="1">
      <c r="A26" s="4"/>
      <c r="B26" s="4"/>
      <c r="C26" s="4" t="s">
        <v>26</v>
      </c>
      <c r="G26" s="61" t="str">
        <f>STDEV(A11:J15)</f>
        <v>#DIV/0!</v>
      </c>
      <c r="H26" s="61"/>
      <c r="I26" s="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0" customHeight="1">
      <c r="A27" s="4"/>
      <c r="B27" s="4"/>
      <c r="C27" s="4" t="s">
        <v>29</v>
      </c>
      <c r="G27" s="61" t="str">
        <f>G26/G25*100</f>
        <v>#DIV/0!</v>
      </c>
      <c r="H27" s="61"/>
      <c r="I27" s="4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0" customHeight="1">
      <c r="A28" s="4"/>
      <c r="B28" s="4"/>
      <c r="C28" s="4" t="s">
        <v>31</v>
      </c>
      <c r="G28" s="61">
        <f>1/SQRT(G25)*100</f>
        <v>10</v>
      </c>
      <c r="H28" s="61"/>
      <c r="I28" s="4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0" customHeight="1">
      <c r="A29" s="4"/>
      <c r="B29" s="4"/>
      <c r="C29" s="4" t="s">
        <v>32</v>
      </c>
      <c r="G29" s="61" t="str">
        <f>VARP(A11:J15)*G23/G25</f>
        <v>#DIV/0!</v>
      </c>
      <c r="H29" s="61"/>
      <c r="I29" s="4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0" customHeight="1">
      <c r="A30" s="4"/>
      <c r="B30" s="4"/>
      <c r="C30" s="4" t="s">
        <v>35</v>
      </c>
      <c r="G30" s="55" t="str">
        <f>CHIDIST(G29,G24)*100</f>
        <v>#DIV/0!</v>
      </c>
      <c r="H30" s="61"/>
      <c r="I30" s="4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0" customHeight="1">
      <c r="A31" s="4"/>
      <c r="B31" s="4"/>
      <c r="C31" s="4"/>
      <c r="D31" s="4"/>
      <c r="E31" s="4"/>
      <c r="F31" s="4"/>
      <c r="G31" s="4"/>
      <c r="H31" s="4"/>
      <c r="I31" s="4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0" customHeight="1">
      <c r="A32" s="42" t="s">
        <v>36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0" customHeight="1">
      <c r="A33" s="35" t="str">
        <f>IF(G30&gt;5,"A Chance Probability of more than 5% evidences a complete mix for the "&amp;Tracer1&amp;" tracer.",IF(G30&lt;1,"A Chance Probability of less than 1% evidences an incomplete mix for the "&amp;Tracer1&amp;" tracer.","A Chance Probability between 1-5% evidences a marginal mix for the "&amp;Tracer1&amp;" tracer."))</f>
        <v>#DIV/0!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0" customHeight="1">
      <c r="A34" s="4"/>
      <c r="B34" s="4"/>
      <c r="C34" s="4"/>
      <c r="D34" s="4"/>
      <c r="E34" s="4"/>
      <c r="F34" s="61"/>
      <c r="G34" s="4"/>
      <c r="H34" s="4"/>
      <c r="I34" s="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0" customHeight="1">
      <c r="A35" s="4"/>
      <c r="B35" s="4"/>
      <c r="C35" s="4"/>
      <c r="D35" s="4"/>
      <c r="E35" s="4"/>
      <c r="F35" s="61"/>
      <c r="G35" s="4"/>
      <c r="H35" s="4"/>
      <c r="I35" s="4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0" customHeight="1">
      <c r="A36" s="4"/>
      <c r="B36" s="4"/>
      <c r="C36" s="4"/>
      <c r="D36" s="4"/>
      <c r="E36" s="40"/>
      <c r="F36" s="61"/>
      <c r="G36" s="7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0" customHeight="1">
      <c r="A37" s="4"/>
      <c r="B37" s="4"/>
      <c r="C37" s="4"/>
      <c r="D37" s="4"/>
      <c r="E37" s="4"/>
      <c r="F37" s="61"/>
      <c r="G37" s="4"/>
      <c r="H37" s="4"/>
      <c r="I37" s="4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0" customHeight="1">
      <c r="A38" s="4"/>
      <c r="B38" s="4"/>
      <c r="C38" s="4"/>
      <c r="D38" s="4"/>
      <c r="E38" s="4"/>
      <c r="F38" s="61"/>
      <c r="G38" s="4"/>
      <c r="H38" s="4"/>
      <c r="I38" s="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0" customHeight="1">
      <c r="A39" s="4"/>
      <c r="B39" s="4"/>
      <c r="C39" s="4"/>
      <c r="D39" s="4"/>
      <c r="E39" s="4"/>
      <c r="F39" s="61"/>
      <c r="G39" s="4"/>
      <c r="H39" s="4"/>
      <c r="I39" s="4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0" customHeight="1">
      <c r="A41" s="4"/>
      <c r="B41" s="4"/>
      <c r="C41" s="4"/>
      <c r="D41" s="4"/>
      <c r="E41" s="4"/>
      <c r="F41" s="4"/>
      <c r="G41" s="4"/>
      <c r="H41" s="4"/>
      <c r="I41" s="4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0" customHeight="1">
      <c r="A42" s="4"/>
      <c r="B42" s="4"/>
      <c r="C42" s="4"/>
      <c r="D42" s="4"/>
      <c r="E42" s="4"/>
      <c r="F42" s="4"/>
      <c r="G42" s="4"/>
      <c r="H42" s="4"/>
      <c r="I42" s="4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0" customHeight="1">
      <c r="A43" s="1"/>
      <c r="B43" s="1"/>
      <c r="C43" s="4"/>
      <c r="D43" s="4"/>
      <c r="E43" s="4"/>
      <c r="F43" s="4"/>
      <c r="G43" s="4"/>
      <c r="H43" s="4"/>
      <c r="I43" s="4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37.5" customHeight="1">
      <c r="A44" s="1"/>
      <c r="B44" s="1"/>
      <c r="C44" s="72" t="s">
        <v>15</v>
      </c>
      <c r="F44" s="73" t="str">
        <f>Start!F20</f>
        <v/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72" t="s">
        <v>2</v>
      </c>
      <c r="F45" s="12" t="str">
        <f>Start!F21</f>
        <v/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72" t="s">
        <v>17</v>
      </c>
      <c r="F46" s="18" t="str">
        <f>Start!F22</f>
        <v/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0" customHeight="1">
      <c r="A47" s="1"/>
      <c r="B47" s="1"/>
      <c r="C47" s="4"/>
      <c r="D47" s="4"/>
      <c r="E47" s="4"/>
      <c r="F47" s="4"/>
      <c r="G47" s="4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0" customHeight="1">
      <c r="A48" s="4"/>
      <c r="B48" s="4"/>
      <c r="C48" s="4"/>
      <c r="D48" s="4"/>
      <c r="E48" s="4"/>
      <c r="F48" s="4"/>
      <c r="G48" s="4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0" customHeight="1">
      <c r="A49" s="4"/>
      <c r="B49" s="4"/>
      <c r="C49" s="4"/>
      <c r="D49" s="4"/>
      <c r="E49" s="4"/>
      <c r="F49" s="4"/>
      <c r="G49" s="4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0" customHeight="1">
      <c r="A50" s="1"/>
      <c r="B50" s="1"/>
      <c r="C50" s="4"/>
      <c r="D50" s="4"/>
      <c r="E50" s="4"/>
      <c r="F50" s="4"/>
      <c r="G50" s="4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1">
    <mergeCell ref="F44:J44"/>
    <mergeCell ref="C44:E44"/>
    <mergeCell ref="A33:J33"/>
    <mergeCell ref="A32:J32"/>
    <mergeCell ref="C29:F29"/>
    <mergeCell ref="C30:F30"/>
    <mergeCell ref="C27:F27"/>
    <mergeCell ref="C28:F28"/>
    <mergeCell ref="F45:J45"/>
    <mergeCell ref="C46:E46"/>
    <mergeCell ref="F46:J46"/>
    <mergeCell ref="C45:E45"/>
    <mergeCell ref="G36:J36"/>
    <mergeCell ref="F7:J7"/>
    <mergeCell ref="F8:J8"/>
    <mergeCell ref="C6:E6"/>
    <mergeCell ref="B9:J9"/>
    <mergeCell ref="A10:J10"/>
    <mergeCell ref="A1:J1"/>
    <mergeCell ref="A3:J3"/>
    <mergeCell ref="F5:J5"/>
    <mergeCell ref="F6:J6"/>
    <mergeCell ref="C25:F25"/>
    <mergeCell ref="C26:F26"/>
    <mergeCell ref="C17:F17"/>
    <mergeCell ref="C18:F18"/>
    <mergeCell ref="C19:F19"/>
    <mergeCell ref="C20:F20"/>
    <mergeCell ref="C21:F21"/>
    <mergeCell ref="C23:F23"/>
    <mergeCell ref="C24:F24"/>
  </mergeCells>
  <conditionalFormatting sqref="G17">
    <cfRule type="cellIs" dxfId="1" priority="1" operator="equal">
      <formula>"red"</formula>
    </cfRule>
  </conditionalFormatting>
  <conditionalFormatting sqref="G17">
    <cfRule type="cellIs" dxfId="2" priority="2" operator="equal">
      <formula>"blue"</formula>
    </cfRule>
  </conditionalFormatting>
  <conditionalFormatting sqref="G17">
    <cfRule type="cellIs" dxfId="3" priority="3" operator="equal">
      <formula>"orange"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FF00"/>
  </sheetPr>
  <sheetViews>
    <sheetView workbookViewId="0"/>
  </sheetViews>
  <sheetFormatPr customHeight="1" defaultColWidth="17.29" defaultRowHeight="15.0"/>
  <cols>
    <col customWidth="1" min="1" max="1" width="10.86"/>
    <col customWidth="1" min="2" max="2" width="11.43"/>
    <col customWidth="1" min="3" max="9" width="10.86"/>
    <col customWidth="1" min="10" max="10" width="12.43"/>
    <col customWidth="1" min="11" max="18" width="9.14"/>
    <col customWidth="1" min="19" max="26" width="8.0"/>
  </cols>
  <sheetData>
    <row r="1" ht="50.25" customHeight="1">
      <c r="A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7.5" customHeight="1">
      <c r="A2" s="4"/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2.5" customHeight="1">
      <c r="A3" s="8" t="s">
        <v>1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0" customHeight="1">
      <c r="A4" s="9"/>
      <c r="B4" s="4"/>
      <c r="C4" s="4"/>
      <c r="D4" s="4"/>
      <c r="E4" s="4"/>
      <c r="F4" s="4"/>
      <c r="G4" s="4"/>
      <c r="H4" s="4"/>
      <c r="I4" s="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0" customHeight="1">
      <c r="A5" s="4"/>
      <c r="B5" s="4"/>
      <c r="C5" s="4" t="s">
        <v>2</v>
      </c>
      <c r="D5" s="4"/>
      <c r="E5" s="4"/>
      <c r="F5" s="12" t="str">
        <f>Start!F13</f>
        <v/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5.0" customHeight="1">
      <c r="A6" s="14"/>
      <c r="B6" s="4"/>
      <c r="C6" s="4" t="s">
        <v>4</v>
      </c>
      <c r="F6" s="12" t="str">
        <f>Start!F14</f>
        <v/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5.0" customHeight="1">
      <c r="A7" s="4"/>
      <c r="B7" s="4"/>
      <c r="C7" s="4" t="s">
        <v>6</v>
      </c>
      <c r="D7" s="4"/>
      <c r="E7" s="4"/>
      <c r="F7" s="12" t="str">
        <f>Start!F15</f>
        <v/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5.0" customHeight="1">
      <c r="A8" s="4"/>
      <c r="B8" s="4"/>
      <c r="C8" s="4" t="s">
        <v>7</v>
      </c>
      <c r="D8" s="4"/>
      <c r="E8" s="4"/>
      <c r="F8" s="18" t="str">
        <f>Start!F16</f>
        <v/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5.0" customHeight="1">
      <c r="A9" s="1"/>
      <c r="B9" s="20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5.0" customHeight="1">
      <c r="A10" s="24" t="str">
        <f>Tracer1&amp;" Tracer Counts Sequentially From Left to Right"</f>
        <v> Tracer Counts Sequentially From Left to Right</v>
      </c>
      <c r="B10" s="16"/>
      <c r="C10" s="16"/>
      <c r="D10" s="16"/>
      <c r="E10" s="16"/>
      <c r="F10" s="16"/>
      <c r="G10" s="16"/>
      <c r="H10" s="16"/>
      <c r="I10" s="16"/>
      <c r="J10" s="1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5.0" customHeight="1">
      <c r="A11" s="27"/>
      <c r="B11" s="29"/>
      <c r="C11" s="29"/>
      <c r="D11" s="29"/>
      <c r="E11" s="29"/>
      <c r="F11" s="29"/>
      <c r="G11" s="29"/>
      <c r="H11" s="29"/>
      <c r="I11" s="29"/>
      <c r="J11" s="3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5.0" customHeight="1">
      <c r="A12" s="33"/>
      <c r="B12" s="35"/>
      <c r="C12" s="35"/>
      <c r="D12" s="35"/>
      <c r="E12" s="35"/>
      <c r="F12" s="35"/>
      <c r="G12" s="35"/>
      <c r="H12" s="35"/>
      <c r="I12" s="35"/>
      <c r="J12" s="36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5.0" customHeight="1">
      <c r="A13" s="33"/>
      <c r="B13" s="35"/>
      <c r="C13" s="35"/>
      <c r="D13" s="35"/>
      <c r="E13" s="35"/>
      <c r="F13" s="35"/>
      <c r="G13" s="35"/>
      <c r="H13" s="35"/>
      <c r="I13" s="35"/>
      <c r="J13" s="3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5.0" customHeight="1">
      <c r="A14" s="45"/>
      <c r="B14" s="14"/>
      <c r="C14" s="14"/>
      <c r="D14" s="14"/>
      <c r="E14" s="14"/>
      <c r="F14" s="14"/>
      <c r="G14" s="14"/>
      <c r="H14" s="14"/>
      <c r="I14" s="14"/>
      <c r="J14" s="47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5.0" customHeight="1">
      <c r="A15" s="49"/>
      <c r="B15" s="50"/>
      <c r="C15" s="50"/>
      <c r="D15" s="50"/>
      <c r="E15" s="50"/>
      <c r="F15" s="50"/>
      <c r="G15" s="50"/>
      <c r="H15" s="50"/>
      <c r="I15" s="50"/>
      <c r="J15" s="5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5.0" customHeight="1">
      <c r="A16" s="24" t="str">
        <f>IF(Tracer2&lt;&gt;"NONE",Tracer2&amp;" Tracer Counts Sequentially From Left to Right"," ")</f>
        <v> Tracer Counts Sequentially From Left to Right</v>
      </c>
      <c r="B16" s="16"/>
      <c r="C16" s="16"/>
      <c r="D16" s="16"/>
      <c r="E16" s="16"/>
      <c r="F16" s="16"/>
      <c r="G16" s="16"/>
      <c r="H16" s="16"/>
      <c r="I16" s="16"/>
      <c r="J16" s="1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5.0" customHeight="1">
      <c r="A17" s="27"/>
      <c r="B17" s="29"/>
      <c r="C17" s="29"/>
      <c r="D17" s="29"/>
      <c r="E17" s="29"/>
      <c r="F17" s="29"/>
      <c r="G17" s="29"/>
      <c r="H17" s="29"/>
      <c r="I17" s="29"/>
      <c r="J17" s="3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5.0" customHeight="1">
      <c r="A18" s="33"/>
      <c r="B18" s="35"/>
      <c r="C18" s="35"/>
      <c r="D18" s="35"/>
      <c r="E18" s="35"/>
      <c r="F18" s="35"/>
      <c r="G18" s="35"/>
      <c r="H18" s="35"/>
      <c r="I18" s="35"/>
      <c r="J18" s="36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5.0" customHeight="1">
      <c r="A19" s="33"/>
      <c r="B19" s="35"/>
      <c r="C19" s="35"/>
      <c r="D19" s="35"/>
      <c r="E19" s="35"/>
      <c r="F19" s="35"/>
      <c r="G19" s="35"/>
      <c r="H19" s="35"/>
      <c r="I19" s="35"/>
      <c r="J19" s="36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5.0" customHeight="1">
      <c r="A20" s="56"/>
      <c r="B20" s="57"/>
      <c r="C20" s="57"/>
      <c r="D20" s="57"/>
      <c r="E20" s="57"/>
      <c r="F20" s="57"/>
      <c r="G20" s="57"/>
      <c r="H20" s="57"/>
      <c r="I20" s="57"/>
      <c r="J20" s="47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0" customHeight="1">
      <c r="A21" s="58"/>
      <c r="B21" s="59"/>
      <c r="C21" s="59"/>
      <c r="D21" s="59"/>
      <c r="E21" s="59"/>
      <c r="F21" s="59"/>
      <c r="G21" s="59"/>
      <c r="H21" s="59"/>
      <c r="I21" s="59"/>
      <c r="J21" s="5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0" customHeight="1">
      <c r="A22" s="4"/>
      <c r="B22" s="4"/>
      <c r="C22" s="4"/>
      <c r="D22" s="4"/>
      <c r="E22" s="4"/>
      <c r="F22" s="4"/>
      <c r="G22" s="42"/>
      <c r="H22" s="4"/>
      <c r="I22" s="4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4" t="s">
        <v>9</v>
      </c>
      <c r="G23" s="42" t="str">
        <f>Tracer1</f>
        <v/>
      </c>
      <c r="H23" s="42" t="str">
        <f>Tracer2</f>
        <v/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4" t="s">
        <v>25</v>
      </c>
      <c r="G24" s="43" t="str">
        <f>Start!#REF!</f>
        <v>#ERROR!</v>
      </c>
      <c r="H24" s="40" t="str">
        <f>Start!G28</f>
        <v/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4"/>
      <c r="B25" s="4"/>
      <c r="C25" s="4" t="s">
        <v>27</v>
      </c>
      <c r="G25" s="43" t="str">
        <f>Start!#REF!</f>
        <v>#ERROR!</v>
      </c>
      <c r="H25" s="40" t="str">
        <f>Start!G29</f>
        <v/>
      </c>
      <c r="I25" s="4"/>
      <c r="J25" s="4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4"/>
      <c r="B26" s="4"/>
      <c r="C26" s="4" t="s">
        <v>12</v>
      </c>
      <c r="G26" s="43" t="str">
        <f>Start!#REF!</f>
        <v>#ERROR!</v>
      </c>
      <c r="H26" s="40" t="str">
        <f>Start!G30</f>
        <v/>
      </c>
      <c r="I26" s="4"/>
      <c r="J26" s="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4"/>
      <c r="B27" s="4"/>
      <c r="C27" s="4" t="s">
        <v>13</v>
      </c>
      <c r="G27" s="55" t="str">
        <f t="shared" ref="G27:H27" si="1">G31/(G26*G25*G24)*100000</f>
        <v>#DIV/0!</v>
      </c>
      <c r="H27" s="55" t="str">
        <f t="shared" si="1"/>
        <v>#DIV/0!</v>
      </c>
      <c r="I27" s="4"/>
      <c r="J27" s="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4"/>
      <c r="B28" s="4"/>
      <c r="C28" s="4"/>
      <c r="D28" s="4"/>
      <c r="E28" s="4"/>
      <c r="F28" s="4"/>
      <c r="G28" s="42"/>
      <c r="H28" s="4"/>
      <c r="I28" s="4"/>
      <c r="J28" s="4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4" t="s">
        <v>16</v>
      </c>
      <c r="G29" s="40">
        <f>COUNT(A11:J15)</f>
        <v>0</v>
      </c>
      <c r="H29" s="40">
        <f>COUNT(A17:J21)</f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4" t="s">
        <v>18</v>
      </c>
      <c r="G30" s="40">
        <f t="shared" ref="G30:H30" si="2">G29-2</f>
        <v>-2</v>
      </c>
      <c r="H30" s="40">
        <f t="shared" si="2"/>
        <v>-2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4"/>
      <c r="B31" s="4"/>
      <c r="C31" s="4" t="s">
        <v>20</v>
      </c>
      <c r="G31" s="61" t="str">
        <f>AVERAGE(A11:J15)</f>
        <v>#DIV/0!</v>
      </c>
      <c r="H31" s="61" t="str">
        <f>AVERAGE(A17:J21)</f>
        <v>#DIV/0!</v>
      </c>
      <c r="I31" s="4"/>
      <c r="J31" s="4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4"/>
      <c r="B32" s="4"/>
      <c r="C32" s="4" t="s">
        <v>26</v>
      </c>
      <c r="G32" s="61" t="str">
        <f>STDEV(A17:J21)</f>
        <v>#DIV/0!</v>
      </c>
      <c r="H32" s="61" t="str">
        <f>STDEV(A17:J21)</f>
        <v>#DIV/0!</v>
      </c>
      <c r="I32" s="4"/>
      <c r="J32" s="4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4"/>
      <c r="B33" s="4"/>
      <c r="C33" s="4" t="s">
        <v>29</v>
      </c>
      <c r="G33" s="61" t="str">
        <f t="shared" ref="G33:H33" si="3">G32/G31*100</f>
        <v>#DIV/0!</v>
      </c>
      <c r="H33" s="61" t="str">
        <f t="shared" si="3"/>
        <v>#DIV/0!</v>
      </c>
      <c r="I33" s="4"/>
      <c r="J33" s="4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4"/>
      <c r="B34" s="4"/>
      <c r="C34" s="4" t="s">
        <v>31</v>
      </c>
      <c r="G34" s="61" t="str">
        <f t="shared" ref="G34:H34" si="4">1/SQRT(G31)*100</f>
        <v>#DIV/0!</v>
      </c>
      <c r="H34" s="61" t="str">
        <f t="shared" si="4"/>
        <v>#DIV/0!</v>
      </c>
      <c r="I34" s="4"/>
      <c r="J34" s="4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4" t="s">
        <v>32</v>
      </c>
      <c r="G35" s="61" t="str">
        <f>VARP(A11:J15)*G29/G31</f>
        <v>#DIV/0!</v>
      </c>
      <c r="H35" s="61" t="str">
        <f>VARP(A17:J21)*H29/H31</f>
        <v>#DIV/0!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4" t="s">
        <v>35</v>
      </c>
      <c r="G36" s="55" t="str">
        <f t="shared" ref="G36:H36" si="5">CHIDIST(G35,G30)*100</f>
        <v>#DIV/0!</v>
      </c>
      <c r="H36" s="55" t="str">
        <f t="shared" si="5"/>
        <v>#DIV/0!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0" customHeight="1">
      <c r="A37" s="4"/>
      <c r="B37" s="4"/>
      <c r="C37" s="4"/>
      <c r="D37" s="4"/>
      <c r="E37" s="4"/>
      <c r="F37" s="61"/>
      <c r="G37" s="4"/>
      <c r="H37" s="4"/>
      <c r="I37" s="4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0" customHeight="1">
      <c r="A38" s="42" t="s">
        <v>37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0" customHeight="1">
      <c r="A39" s="35" t="str">
        <f>IF(G36&gt;5,"A Chance Probability of more than 5% evidences a complete mix for the "&amp;Tracer1&amp;" tracer.",IF(G36&lt;1,"A Chance Probability of less than 1% evidences an incomplete mix for the "&amp;Tracer1&amp;" tracer.","A Chance Probability between 1-5% evidences a marginal mix for the "&amp;Tracer1&amp;" tracer."))</f>
        <v>#DIV/0!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0" customHeight="1">
      <c r="A40" s="35" t="str">
        <f>IF(H36&gt;5,"The chance probability of more than 5% evidences a complete mix for the "&amp;Tracer2&amp;" tracer.",IF(H36&lt;1,"The chance probability of less than 1% evidences an incomplete mix for the "&amp;Tracer2&amp;" tracer.","The chance probability between 1-5% evidences a marginal mix for the "&amp;Tracer2&amp;" tracer."))</f>
        <v>#DIV/0!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0" customHeight="1">
      <c r="A41" s="4"/>
      <c r="B41" s="4"/>
      <c r="C41" s="4"/>
      <c r="D41" s="4"/>
      <c r="E41" s="4"/>
      <c r="F41" s="4"/>
      <c r="G41" s="42"/>
      <c r="H41" s="4"/>
      <c r="I41" s="4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0" customHeight="1">
      <c r="A42" s="4"/>
      <c r="B42" s="4"/>
      <c r="C42" s="4"/>
      <c r="D42" s="4"/>
      <c r="E42" s="4"/>
      <c r="F42" s="4"/>
      <c r="G42" s="42"/>
      <c r="H42" s="4"/>
      <c r="I42" s="4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0" customHeight="1">
      <c r="A43" s="4"/>
      <c r="B43" s="4"/>
      <c r="C43" s="4"/>
      <c r="D43" s="4"/>
      <c r="E43" s="4"/>
      <c r="F43" s="4"/>
      <c r="G43" s="42"/>
      <c r="H43" s="4"/>
      <c r="I43" s="4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0" customHeight="1">
      <c r="A44" s="4"/>
      <c r="B44" s="4"/>
      <c r="C44" s="4"/>
      <c r="D44" s="4"/>
      <c r="E44" s="4"/>
      <c r="F44" s="4"/>
      <c r="G44" s="42"/>
      <c r="H44" s="4"/>
      <c r="I44" s="4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0" customHeight="1">
      <c r="A45" s="4"/>
      <c r="B45" s="4"/>
      <c r="C45" s="4"/>
      <c r="D45" s="4"/>
      <c r="E45" s="4"/>
      <c r="F45" s="4"/>
      <c r="G45" s="42"/>
      <c r="H45" s="4"/>
      <c r="I45" s="4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0" customHeight="1">
      <c r="A46" s="4"/>
      <c r="B46" s="4"/>
      <c r="C46" s="4"/>
      <c r="D46" s="4"/>
      <c r="E46" s="4"/>
      <c r="F46" s="4"/>
      <c r="G46" s="42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0" customHeight="1">
      <c r="A47" s="4"/>
      <c r="B47" s="4"/>
      <c r="C47" s="4"/>
      <c r="D47" s="4"/>
      <c r="E47" s="4"/>
      <c r="F47" s="4"/>
      <c r="G47" s="42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0" customHeight="1">
      <c r="A48" s="4"/>
      <c r="B48" s="4"/>
      <c r="C48" s="4"/>
      <c r="D48" s="4"/>
      <c r="E48" s="4"/>
      <c r="F48" s="4"/>
      <c r="G48" s="42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0" customHeight="1">
      <c r="A49" s="4"/>
      <c r="B49" s="4"/>
      <c r="C49" s="4"/>
      <c r="D49" s="4"/>
      <c r="E49" s="4"/>
      <c r="F49" s="4"/>
      <c r="G49" s="42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0" customHeight="1">
      <c r="A50" s="4"/>
      <c r="B50" s="4"/>
      <c r="C50" s="4"/>
      <c r="D50" s="4"/>
      <c r="E50" s="4"/>
      <c r="F50" s="4"/>
      <c r="G50" s="42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37.5" customHeight="1">
      <c r="A51" s="4"/>
      <c r="B51" s="4"/>
      <c r="C51" s="4" t="s">
        <v>15</v>
      </c>
      <c r="D51" s="4"/>
      <c r="E51" s="4"/>
      <c r="F51" s="73" t="str">
        <f>Start!F20</f>
        <v/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0" customHeight="1">
      <c r="A52" s="4"/>
      <c r="B52" s="4"/>
      <c r="C52" s="4" t="s">
        <v>2</v>
      </c>
      <c r="D52" s="4"/>
      <c r="E52" s="4"/>
      <c r="F52" s="12" t="str">
        <f>Start!F21</f>
        <v/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0" customHeight="1">
      <c r="A53" s="4"/>
      <c r="B53" s="4"/>
      <c r="C53" s="4" t="s">
        <v>17</v>
      </c>
      <c r="F53" s="18" t="str">
        <f>Start!F22</f>
        <v/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0" customHeight="1">
      <c r="A54" s="4"/>
      <c r="B54" s="4"/>
      <c r="C54" s="4"/>
      <c r="D54" s="4"/>
      <c r="E54" s="4"/>
      <c r="F54" s="4"/>
      <c r="G54" s="42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0">
    <mergeCell ref="F5:J5"/>
    <mergeCell ref="F6:J6"/>
    <mergeCell ref="F7:J7"/>
    <mergeCell ref="F8:J8"/>
    <mergeCell ref="A1:J1"/>
    <mergeCell ref="A3:J3"/>
    <mergeCell ref="B9:J9"/>
    <mergeCell ref="A10:J10"/>
    <mergeCell ref="A16:J16"/>
    <mergeCell ref="C6:E6"/>
    <mergeCell ref="C24:F24"/>
    <mergeCell ref="C25:F25"/>
    <mergeCell ref="C31:F31"/>
    <mergeCell ref="C32:F32"/>
    <mergeCell ref="C33:F33"/>
    <mergeCell ref="C26:F26"/>
    <mergeCell ref="C27:F27"/>
    <mergeCell ref="C23:F23"/>
    <mergeCell ref="A39:J39"/>
    <mergeCell ref="A40:J40"/>
    <mergeCell ref="C35:F35"/>
    <mergeCell ref="C36:F36"/>
    <mergeCell ref="C29:F29"/>
    <mergeCell ref="C30:F30"/>
    <mergeCell ref="F52:J52"/>
    <mergeCell ref="C53:E53"/>
    <mergeCell ref="F53:J53"/>
    <mergeCell ref="C34:F34"/>
    <mergeCell ref="A38:J38"/>
    <mergeCell ref="F51:J51"/>
  </mergeCells>
  <conditionalFormatting sqref="G23:H23">
    <cfRule type="cellIs" dxfId="1" priority="1" operator="equal">
      <formula>"red"</formula>
    </cfRule>
  </conditionalFormatting>
  <conditionalFormatting sqref="G23:H23">
    <cfRule type="cellIs" dxfId="2" priority="2" operator="equal">
      <formula>"blue"</formula>
    </cfRule>
  </conditionalFormatting>
  <conditionalFormatting sqref="G23:H23">
    <cfRule type="cellIs" dxfId="3" priority="3" operator="equal">
      <formula>"orange"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FF00"/>
  </sheetPr>
  <sheetViews>
    <sheetView workbookViewId="0">
      <pane xSplit="10.0" topLeftCell="K1" activePane="topRight" state="frozen"/>
      <selection activeCell="L2" sqref="L2" pane="topRight"/>
    </sheetView>
  </sheetViews>
  <sheetFormatPr customHeight="1" defaultColWidth="17.29" defaultRowHeight="15.0"/>
  <cols>
    <col customWidth="1" min="1" max="9" width="10.86"/>
    <col customWidth="1" min="10" max="10" width="13.57"/>
    <col customWidth="1" min="11" max="19" width="9.14"/>
    <col customWidth="1" min="20" max="26" width="8.0"/>
  </cols>
  <sheetData>
    <row r="1" ht="50.25" customHeight="1">
      <c r="A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7.5" customHeight="1">
      <c r="A2" s="4"/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2.5" customHeight="1">
      <c r="A3" s="8" t="s">
        <v>1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0" customHeight="1">
      <c r="A4" s="9"/>
      <c r="B4" s="4"/>
      <c r="C4" s="4"/>
      <c r="D4" s="4"/>
      <c r="E4" s="4"/>
      <c r="F4" s="4"/>
      <c r="G4" s="4"/>
      <c r="H4" s="4"/>
      <c r="I4" s="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0" customHeight="1">
      <c r="A5" s="4"/>
      <c r="B5" s="4"/>
      <c r="C5" s="4" t="s">
        <v>2</v>
      </c>
      <c r="D5" s="4"/>
      <c r="E5" s="4"/>
      <c r="F5" s="12" t="str">
        <f>Start!F13</f>
        <v/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5.0" customHeight="1">
      <c r="A6" s="9"/>
      <c r="B6" s="4"/>
      <c r="C6" s="4" t="s">
        <v>4</v>
      </c>
      <c r="F6" s="12" t="str">
        <f>Start!F14</f>
        <v/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5.0" customHeight="1">
      <c r="A7" s="14"/>
      <c r="B7" s="4"/>
      <c r="C7" s="4" t="s">
        <v>6</v>
      </c>
      <c r="D7" s="4"/>
      <c r="E7" s="4"/>
      <c r="F7" s="12" t="str">
        <f>Start!F15</f>
        <v/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5.0" customHeight="1">
      <c r="A8" s="4"/>
      <c r="B8" s="4"/>
      <c r="C8" s="4" t="s">
        <v>7</v>
      </c>
      <c r="D8" s="4"/>
      <c r="E8" s="4"/>
      <c r="F8" s="18" t="str">
        <f>Start!F16</f>
        <v/>
      </c>
      <c r="K8" s="1"/>
      <c r="L8" s="74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5.0" customHeight="1">
      <c r="A9" s="1"/>
      <c r="B9" s="20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5.0" customHeight="1">
      <c r="A10" s="24" t="str">
        <f>Tracer1&amp;" Tracer Counts Sequentially From Left to Right"</f>
        <v> Tracer Counts Sequentially From Left to Right</v>
      </c>
      <c r="B10" s="16"/>
      <c r="C10" s="16"/>
      <c r="D10" s="16"/>
      <c r="E10" s="16"/>
      <c r="F10" s="16"/>
      <c r="G10" s="16"/>
      <c r="H10" s="16"/>
      <c r="I10" s="16"/>
      <c r="J10" s="1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5.0" customHeight="1">
      <c r="A11" s="27"/>
      <c r="B11" s="29"/>
      <c r="C11" s="29"/>
      <c r="D11" s="29"/>
      <c r="E11" s="29"/>
      <c r="F11" s="29"/>
      <c r="G11" s="29"/>
      <c r="H11" s="29"/>
      <c r="I11" s="29"/>
      <c r="J11" s="3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5.0" customHeight="1">
      <c r="A12" s="33"/>
      <c r="B12" s="35"/>
      <c r="C12" s="35"/>
      <c r="D12" s="35"/>
      <c r="E12" s="35"/>
      <c r="F12" s="35"/>
      <c r="G12" s="35"/>
      <c r="H12" s="35"/>
      <c r="I12" s="35"/>
      <c r="J12" s="36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5.0" customHeight="1">
      <c r="A13" s="33"/>
      <c r="B13" s="35"/>
      <c r="C13" s="35"/>
      <c r="D13" s="35"/>
      <c r="E13" s="35"/>
      <c r="F13" s="35"/>
      <c r="G13" s="35"/>
      <c r="H13" s="35"/>
      <c r="I13" s="35"/>
      <c r="J13" s="3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5.75" customHeight="1">
      <c r="A14" s="45"/>
      <c r="B14" s="14"/>
      <c r="C14" s="14"/>
      <c r="D14" s="14"/>
      <c r="E14" s="14"/>
      <c r="F14" s="14"/>
      <c r="G14" s="14"/>
      <c r="H14" s="14"/>
      <c r="I14" s="14"/>
      <c r="J14" s="47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5.75" customHeight="1">
      <c r="A15" s="49"/>
      <c r="B15" s="50"/>
      <c r="C15" s="50"/>
      <c r="D15" s="50"/>
      <c r="E15" s="50"/>
      <c r="F15" s="50"/>
      <c r="G15" s="50"/>
      <c r="H15" s="50"/>
      <c r="I15" s="50"/>
      <c r="J15" s="5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5.0" customHeight="1">
      <c r="A16" s="24" t="str">
        <f>IF(Tracer2&lt;&gt;"NONE",Tracer2&amp;" Tracer Counts Sequentially From Left to Right"," ")</f>
        <v> Tracer Counts Sequentially From Left to Right</v>
      </c>
      <c r="B16" s="16"/>
      <c r="C16" s="16"/>
      <c r="D16" s="16"/>
      <c r="E16" s="16"/>
      <c r="F16" s="16"/>
      <c r="G16" s="16"/>
      <c r="H16" s="16"/>
      <c r="I16" s="16"/>
      <c r="J16" s="1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5.0" customHeight="1">
      <c r="A17" s="27"/>
      <c r="B17" s="29"/>
      <c r="C17" s="29"/>
      <c r="D17" s="29"/>
      <c r="E17" s="29"/>
      <c r="F17" s="29"/>
      <c r="G17" s="29"/>
      <c r="H17" s="29"/>
      <c r="I17" s="29"/>
      <c r="J17" s="3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5.0" customHeight="1">
      <c r="A18" s="33"/>
      <c r="B18" s="35"/>
      <c r="C18" s="35"/>
      <c r="D18" s="35"/>
      <c r="E18" s="35"/>
      <c r="F18" s="35"/>
      <c r="G18" s="35"/>
      <c r="H18" s="35"/>
      <c r="I18" s="35"/>
      <c r="J18" s="36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5.0" customHeight="1">
      <c r="A19" s="33"/>
      <c r="B19" s="35"/>
      <c r="C19" s="35"/>
      <c r="D19" s="35"/>
      <c r="E19" s="35"/>
      <c r="F19" s="35"/>
      <c r="G19" s="35"/>
      <c r="H19" s="35"/>
      <c r="I19" s="35"/>
      <c r="J19" s="36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5.0" customHeight="1">
      <c r="A20" s="56"/>
      <c r="B20" s="57"/>
      <c r="C20" s="57"/>
      <c r="D20" s="57"/>
      <c r="E20" s="57"/>
      <c r="F20" s="57"/>
      <c r="G20" s="57"/>
      <c r="H20" s="57"/>
      <c r="I20" s="57"/>
      <c r="J20" s="47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0" customHeight="1">
      <c r="A21" s="58"/>
      <c r="B21" s="59"/>
      <c r="C21" s="59"/>
      <c r="D21" s="59"/>
      <c r="E21" s="59"/>
      <c r="F21" s="59"/>
      <c r="G21" s="59"/>
      <c r="H21" s="59"/>
      <c r="I21" s="59"/>
      <c r="J21" s="5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0" customHeight="1">
      <c r="A22" s="24" t="str">
        <f>IF(Tracer3&lt;&gt;"NONE",Tracer3&amp;" Tracer Counts Sequentially From Left to Right"," ")</f>
        <v> Tracer Counts Sequentially From Left to Right</v>
      </c>
      <c r="B22" s="16"/>
      <c r="C22" s="16"/>
      <c r="D22" s="16"/>
      <c r="E22" s="16"/>
      <c r="F22" s="16"/>
      <c r="G22" s="16"/>
      <c r="H22" s="16"/>
      <c r="I22" s="16"/>
      <c r="J22" s="17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7.25" customHeight="1">
      <c r="A23" s="27"/>
      <c r="B23" s="29"/>
      <c r="C23" s="29"/>
      <c r="D23" s="29"/>
      <c r="E23" s="29"/>
      <c r="F23" s="29"/>
      <c r="G23" s="29"/>
      <c r="H23" s="29"/>
      <c r="I23" s="29"/>
      <c r="J23" s="3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0" customHeight="1">
      <c r="A24" s="33"/>
      <c r="B24" s="35"/>
      <c r="C24" s="35"/>
      <c r="D24" s="35"/>
      <c r="E24" s="35"/>
      <c r="F24" s="35"/>
      <c r="G24" s="35"/>
      <c r="H24" s="35"/>
      <c r="I24" s="35"/>
      <c r="J24" s="36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0" customHeight="1">
      <c r="A25" s="33"/>
      <c r="B25" s="35"/>
      <c r="C25" s="35"/>
      <c r="D25" s="35"/>
      <c r="E25" s="35"/>
      <c r="F25" s="35"/>
      <c r="G25" s="35"/>
      <c r="H25" s="35"/>
      <c r="I25" s="35"/>
      <c r="J25" s="75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0" customHeight="1">
      <c r="A26" s="56"/>
      <c r="B26" s="57"/>
      <c r="C26" s="57"/>
      <c r="D26" s="57"/>
      <c r="E26" s="57"/>
      <c r="F26" s="57"/>
      <c r="G26" s="57"/>
      <c r="H26" s="57"/>
      <c r="I26" s="57"/>
      <c r="J26" s="47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0" customHeight="1">
      <c r="A27" s="58"/>
      <c r="B27" s="59"/>
      <c r="C27" s="59"/>
      <c r="D27" s="59"/>
      <c r="E27" s="59"/>
      <c r="F27" s="59"/>
      <c r="G27" s="59"/>
      <c r="H27" s="59"/>
      <c r="I27" s="59"/>
      <c r="J27" s="52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0" customHeight="1">
      <c r="A28" s="4"/>
      <c r="B28" s="4"/>
      <c r="C28" s="4"/>
      <c r="D28" s="4"/>
      <c r="E28" s="4"/>
      <c r="F28" s="61"/>
      <c r="G28" s="4"/>
      <c r="H28" s="4"/>
      <c r="I28" s="4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0" customHeight="1">
      <c r="A29" s="4"/>
      <c r="B29" s="4"/>
      <c r="C29" s="4" t="s">
        <v>9</v>
      </c>
      <c r="G29" s="42" t="str">
        <f>Tracer1</f>
        <v/>
      </c>
      <c r="H29" s="42" t="str">
        <f>IF(Tracer2&lt;&gt;"NONE",Tracer2," ")</f>
        <v/>
      </c>
      <c r="I29" s="42" t="str">
        <f>IF(Tracer3&lt;&gt;"NONE",Tracer3," ")</f>
        <v/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0" customHeight="1">
      <c r="A30" s="1"/>
      <c r="B30" s="1"/>
      <c r="C30" s="4" t="s">
        <v>25</v>
      </c>
      <c r="G30" s="43" t="str">
        <f>Start!F28</f>
        <v/>
      </c>
      <c r="H30" s="40" t="str">
        <f>Start!G28</f>
        <v/>
      </c>
      <c r="I30" s="43" t="str">
        <f>Start!H28</f>
        <v/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0" customHeight="1">
      <c r="A31" s="1"/>
      <c r="B31" s="1"/>
      <c r="C31" s="4" t="s">
        <v>27</v>
      </c>
      <c r="G31" s="43" t="str">
        <f>Start!F29</f>
        <v/>
      </c>
      <c r="H31" s="40" t="str">
        <f>Start!G29</f>
        <v/>
      </c>
      <c r="I31" s="43" t="str">
        <f>Start!H29</f>
        <v/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0" customHeight="1">
      <c r="A32" s="4"/>
      <c r="B32" s="4"/>
      <c r="C32" s="4" t="s">
        <v>12</v>
      </c>
      <c r="G32" s="43" t="str">
        <f>Start!F30</f>
        <v/>
      </c>
      <c r="H32" s="40" t="str">
        <f>Start!G30</f>
        <v/>
      </c>
      <c r="I32" s="43" t="str">
        <f>Start!H30</f>
        <v/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0" customHeight="1">
      <c r="A33" s="1"/>
      <c r="B33" s="1"/>
      <c r="C33" s="4" t="s">
        <v>13</v>
      </c>
      <c r="G33" s="55" t="str">
        <f t="shared" ref="G33:I33" si="1">G37/(G32*G31*G30)*100000</f>
        <v>#DIV/0!</v>
      </c>
      <c r="H33" s="55" t="str">
        <f t="shared" si="1"/>
        <v>#DIV/0!</v>
      </c>
      <c r="I33" s="55" t="str">
        <f t="shared" si="1"/>
        <v>#DIV/0!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4"/>
      <c r="B34" s="4"/>
      <c r="C34" s="4"/>
      <c r="D34" s="4"/>
      <c r="E34" s="4"/>
      <c r="F34" s="4"/>
      <c r="G34" s="4"/>
      <c r="H34" s="4"/>
      <c r="I34" s="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0" customHeight="1">
      <c r="A35" s="4"/>
      <c r="B35" s="4"/>
      <c r="C35" s="4" t="s">
        <v>16</v>
      </c>
      <c r="G35" s="40">
        <f>COUNT(A11:J15)</f>
        <v>0</v>
      </c>
      <c r="H35" s="40">
        <f>COUNT(A17:J21)</f>
        <v>0</v>
      </c>
      <c r="I35" s="40">
        <f>COUNT(A23:J27)</f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0" customHeight="1">
      <c r="A36" s="1"/>
      <c r="B36" s="1"/>
      <c r="C36" s="4" t="s">
        <v>18</v>
      </c>
      <c r="G36" s="40">
        <f t="shared" ref="G36:I36" si="2">G35-2</f>
        <v>-2</v>
      </c>
      <c r="H36" s="40">
        <f t="shared" si="2"/>
        <v>-2</v>
      </c>
      <c r="I36" s="40">
        <f t="shared" si="2"/>
        <v>-2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0" customHeight="1">
      <c r="A37" s="1"/>
      <c r="B37" s="1"/>
      <c r="C37" s="4" t="s">
        <v>20</v>
      </c>
      <c r="G37" s="61" t="str">
        <f>AVERAGE(A11:J15)</f>
        <v>#DIV/0!</v>
      </c>
      <c r="H37" s="61" t="str">
        <f>AVERAGE(A17:J21)</f>
        <v>#DIV/0!</v>
      </c>
      <c r="I37" s="61" t="str">
        <f>AVERAGE(A23:J27)</f>
        <v>#DIV/0!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0" customHeight="1">
      <c r="A38" s="4"/>
      <c r="B38" s="4"/>
      <c r="C38" s="4" t="s">
        <v>26</v>
      </c>
      <c r="G38" s="61" t="str">
        <f>STDEV(A11:J15)</f>
        <v>#DIV/0!</v>
      </c>
      <c r="H38" s="61" t="str">
        <f>STDEV(A17:J21)</f>
        <v>#DIV/0!</v>
      </c>
      <c r="I38" s="61" t="str">
        <f>STDEV(A23:J27)</f>
        <v>#DIV/0!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4" t="s">
        <v>29</v>
      </c>
      <c r="G39" s="61" t="str">
        <f t="shared" ref="G39:I39" si="3">G38/G37*100</f>
        <v>#DIV/0!</v>
      </c>
      <c r="H39" s="61" t="str">
        <f t="shared" si="3"/>
        <v>#DIV/0!</v>
      </c>
      <c r="I39" s="61" t="str">
        <f t="shared" si="3"/>
        <v>#DIV/0!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0" customHeight="1">
      <c r="A40" s="4"/>
      <c r="B40" s="4"/>
      <c r="C40" s="4" t="s">
        <v>31</v>
      </c>
      <c r="G40" s="61" t="str">
        <f t="shared" ref="G40:I40" si="4">1/SQRT(G37)*100</f>
        <v>#DIV/0!</v>
      </c>
      <c r="H40" s="61" t="str">
        <f t="shared" si="4"/>
        <v>#DIV/0!</v>
      </c>
      <c r="I40" s="61" t="str">
        <f t="shared" si="4"/>
        <v>#DIV/0!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0" customHeight="1">
      <c r="A41" s="1"/>
      <c r="B41" s="1"/>
      <c r="C41" s="4" t="s">
        <v>32</v>
      </c>
      <c r="G41" s="61" t="str">
        <f>VARP(A11:J15)*G35/G37</f>
        <v>#DIV/0!</v>
      </c>
      <c r="H41" s="61" t="str">
        <f>VARP(A17:J21)*H35/H37</f>
        <v>#DIV/0!</v>
      </c>
      <c r="I41" s="61" t="str">
        <f>VARP(A23:J27)*I35/I37</f>
        <v>#DIV/0!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0" customHeight="1">
      <c r="A42" s="4"/>
      <c r="B42" s="4"/>
      <c r="C42" s="4" t="s">
        <v>35</v>
      </c>
      <c r="G42" s="55" t="str">
        <f t="shared" ref="G42:I42" si="5">CHIDIST(G41,G36)*100</f>
        <v>#DIV/0!</v>
      </c>
      <c r="H42" s="55" t="str">
        <f t="shared" si="5"/>
        <v>#DIV/0!</v>
      </c>
      <c r="I42" s="55" t="str">
        <f t="shared" si="5"/>
        <v>#DIV/0!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0" customHeight="1">
      <c r="A44" s="42" t="s">
        <v>37</v>
      </c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</row>
    <row r="45" ht="15.75" customHeight="1">
      <c r="A45" s="35" t="str">
        <f>IF(G42&gt;5,"A Chance Probability of more than 5% evidences a complete mix for the "&amp;Tracer1&amp;" tracer.",IF(G42&lt;1,"A Chance Probability of less than 1% evidences an incomplete mix for the "&amp;Tracer1&amp;" tracer.","A Chance Probability between 1-5% evidences a marginal mix for the "&amp;Tracer1&amp;" tracer."))</f>
        <v>#DIV/0!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35" t="str">
        <f>IF(H42&gt;5,"A Chance Probability of more than 5% evidences a complete mix for the "&amp;Tracer2&amp;" tracer.",IF(H42&lt;1,"A Chance Probability of less than 1% evidences an incomplete mix for the "&amp;Tracer2&amp;" tracer.","A Chance Probability between 1-5% evidences a marginal mix for the "&amp;Tracer2&amp;" tracer."))</f>
        <v>#DIV/0!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35" t="str">
        <f>IF(I42&gt;5,"A Chance Probability of more than 5% evidences a complete mix for the "&amp;Tracer3&amp;" tracer.",IF(I42&lt;1,"A Chance Probability of less than 1% evidences an incomplete mix for the "&amp;Tracer3&amp;" tracer.","A Chance Probability between 1-5% evidences a marginal mix for the "&amp;Tracer3&amp;" tracer."))</f>
        <v>#DIV/0!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4"/>
      <c r="D48" s="4"/>
      <c r="E48" s="4"/>
      <c r="F48" s="4"/>
      <c r="G48" s="4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37.5" customHeight="1">
      <c r="A51" s="1"/>
      <c r="B51" s="1"/>
      <c r="C51" s="4" t="s">
        <v>15</v>
      </c>
      <c r="F51" s="73" t="str">
        <f>Start!F20</f>
        <v/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4"/>
      <c r="B52" s="4"/>
      <c r="C52" s="4" t="s">
        <v>2</v>
      </c>
      <c r="D52" s="4"/>
      <c r="E52" s="4"/>
      <c r="F52" s="12" t="str">
        <f>Start!F21</f>
        <v/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4" t="s">
        <v>17</v>
      </c>
      <c r="F53" s="18" t="str">
        <f>Start!F22</f>
        <v/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4"/>
      <c r="D55" s="4"/>
      <c r="E55" s="4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3">
    <mergeCell ref="C42:F42"/>
    <mergeCell ref="A45:J45"/>
    <mergeCell ref="A44:J44"/>
    <mergeCell ref="C36:F36"/>
    <mergeCell ref="C37:F37"/>
    <mergeCell ref="A16:J16"/>
    <mergeCell ref="A22:J22"/>
    <mergeCell ref="C39:F39"/>
    <mergeCell ref="C51:E51"/>
    <mergeCell ref="C41:F41"/>
    <mergeCell ref="C53:E53"/>
    <mergeCell ref="F53:J53"/>
    <mergeCell ref="C40:F40"/>
    <mergeCell ref="F6:J6"/>
    <mergeCell ref="C6:E6"/>
    <mergeCell ref="F5:J5"/>
    <mergeCell ref="F7:J7"/>
    <mergeCell ref="A1:J1"/>
    <mergeCell ref="A3:J3"/>
    <mergeCell ref="B9:J9"/>
    <mergeCell ref="A10:J10"/>
    <mergeCell ref="F8:J8"/>
    <mergeCell ref="C30:F30"/>
    <mergeCell ref="C29:F29"/>
    <mergeCell ref="C31:F31"/>
    <mergeCell ref="C32:F32"/>
    <mergeCell ref="A46:J46"/>
    <mergeCell ref="A47:J47"/>
    <mergeCell ref="F51:J51"/>
    <mergeCell ref="F52:J52"/>
    <mergeCell ref="C38:F38"/>
    <mergeCell ref="C33:F33"/>
    <mergeCell ref="C35:F35"/>
  </mergeCells>
  <conditionalFormatting sqref="C29:I33">
    <cfRule type="cellIs" dxfId="1" priority="1" operator="equal">
      <formula>"red"</formula>
    </cfRule>
  </conditionalFormatting>
  <conditionalFormatting sqref="C29:I33">
    <cfRule type="cellIs" dxfId="2" priority="2" operator="equal">
      <formula>"blue"</formula>
    </cfRule>
  </conditionalFormatting>
  <conditionalFormatting sqref="C29:I33">
    <cfRule type="cellIs" dxfId="3" priority="3" operator="equal">
      <formula>"orange"</formula>
    </cfRule>
  </conditionalFormatting>
  <drawing r:id="rId1"/>
</worksheet>
</file>